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externalLinks/externalLink8.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15.xml" ContentType="application/vnd.openxmlformats-officedocument.spreadsheetml.externalLink+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20" yWindow="-120" windowWidth="19416" windowHeight="13176" tabRatio="699" firstSheet="24" activeTab="38"/>
  </bookViews>
  <sheets>
    <sheet name="dem1" sheetId="55" r:id="rId1"/>
    <sheet name="dem2" sheetId="56" r:id="rId2"/>
    <sheet name="dem3" sheetId="57" r:id="rId3"/>
    <sheet name="dem5" sheetId="59" r:id="rId4"/>
    <sheet name="dem6" sheetId="61" r:id="rId5"/>
    <sheet name="dem7" sheetId="62" r:id="rId6"/>
    <sheet name="dem9" sheetId="105" r:id="rId7"/>
    <sheet name="dem11" sheetId="66" r:id="rId8"/>
    <sheet name="dem12" sheetId="67" r:id="rId9"/>
    <sheet name="dem13" sheetId="68" r:id="rId10"/>
    <sheet name="dem14" sheetId="69" r:id="rId11"/>
    <sheet name="dem15" sheetId="70" r:id="rId12"/>
    <sheet name="dem16" sheetId="71" r:id="rId13"/>
    <sheet name="dem17" sheetId="106" r:id="rId14"/>
    <sheet name="dem18" sheetId="73" r:id="rId15"/>
    <sheet name="dem19" sheetId="74" r:id="rId16"/>
    <sheet name="dem20" sheetId="75" r:id="rId17"/>
    <sheet name="dem21" sheetId="107" r:id="rId18"/>
    <sheet name="dem22" sheetId="77" r:id="rId19"/>
    <sheet name="dem26" sheetId="81" r:id="rId20"/>
    <sheet name="dem27" sheetId="111" r:id="rId21"/>
    <sheet name="dem28" sheetId="112" r:id="rId22"/>
    <sheet name="dem29" sheetId="84" r:id="rId23"/>
    <sheet name="dem30" sheetId="113" r:id="rId24"/>
    <sheet name="dem31" sheetId="86" r:id="rId25"/>
    <sheet name="dem32" sheetId="114" r:id="rId26"/>
    <sheet name="dem33" sheetId="88" r:id="rId27"/>
    <sheet name="dem34" sheetId="89" r:id="rId28"/>
    <sheet name="Dem35" sheetId="90" r:id="rId29"/>
    <sheet name="dem36" sheetId="116" r:id="rId30"/>
    <sheet name="dem37" sheetId="92" r:id="rId31"/>
    <sheet name="dem38" sheetId="93" r:id="rId32"/>
    <sheet name="dem39" sheetId="94" r:id="rId33"/>
    <sheet name="dem40" sheetId="95" state="hidden" r:id="rId34"/>
    <sheet name="dem40A" sheetId="102" r:id="rId35"/>
    <sheet name="dem41" sheetId="96" r:id="rId36"/>
    <sheet name="dem42" sheetId="117" r:id="rId37"/>
    <sheet name="dem43" sheetId="118" r:id="rId38"/>
    <sheet name="dem47" sheetId="100" r:id="rId39"/>
  </sheets>
  <externalReferences>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__123Graph_D" localSheetId="0" hidden="1">#REF!</definedName>
    <definedName name="__123Graph_D" localSheetId="7" hidden="1">#REF!</definedName>
    <definedName name="__123Graph_D" localSheetId="8" hidden="1">[2]DEMAND18!#REF!</definedName>
    <definedName name="__123Graph_D" localSheetId="9" hidden="1">#REF!</definedName>
    <definedName name="__123Graph_D" localSheetId="11" hidden="1">[3]DEMAND18!#REF!</definedName>
    <definedName name="__123Graph_D" localSheetId="12" hidden="1">#REF!</definedName>
    <definedName name="__123Graph_D" localSheetId="13" hidden="1">#REF!</definedName>
    <definedName name="__123Graph_D" localSheetId="15" hidden="1">#REF!</definedName>
    <definedName name="__123Graph_D" localSheetId="1" hidden="1">[4]DEMAND18!#REF!</definedName>
    <definedName name="__123Graph_D" localSheetId="16" hidden="1">[5]DEMAND18!#REF!</definedName>
    <definedName name="__123Graph_D" localSheetId="17" hidden="1">[5]DEMAND18!#REF!</definedName>
    <definedName name="__123Graph_D" localSheetId="18" hidden="1">[5]DEMAND18!#REF!</definedName>
    <definedName name="__123Graph_D" localSheetId="19" hidden="1">[6]dem18!#REF!</definedName>
    <definedName name="__123Graph_D" localSheetId="20" hidden="1">#REF!</definedName>
    <definedName name="__123Graph_D" localSheetId="21" hidden="1">#REF!</definedName>
    <definedName name="__123Graph_D" localSheetId="22" hidden="1">#REF!</definedName>
    <definedName name="__123Graph_D" localSheetId="2" hidden="1">#REF!</definedName>
    <definedName name="__123Graph_D" localSheetId="23" hidden="1">#REF!</definedName>
    <definedName name="__123Graph_D" localSheetId="24" hidden="1">#REF!</definedName>
    <definedName name="__123Graph_D" localSheetId="25" hidden="1">[7]dem18!#REF!</definedName>
    <definedName name="__123Graph_D" localSheetId="26" hidden="1">[7]dem18!#REF!</definedName>
    <definedName name="__123Graph_D" localSheetId="27" hidden="1">[8]dem18!#REF!</definedName>
    <definedName name="__123Graph_D" localSheetId="28" hidden="1">[6]dem18!#REF!</definedName>
    <definedName name="__123Graph_D" localSheetId="29" hidden="1">[6]dem18!#REF!</definedName>
    <definedName name="__123Graph_D" localSheetId="30" hidden="1">[6]dem18!#REF!</definedName>
    <definedName name="__123Graph_D" localSheetId="31" hidden="1">#REF!</definedName>
    <definedName name="__123Graph_D" localSheetId="32" hidden="1">#REF!</definedName>
    <definedName name="__123Graph_D" localSheetId="33" hidden="1">[6]dem18!#REF!</definedName>
    <definedName name="__123Graph_D" localSheetId="34" hidden="1">[6]dem18!#REF!</definedName>
    <definedName name="__123Graph_D" localSheetId="35" hidden="1">[9]DEMAND18!#REF!</definedName>
    <definedName name="__123Graph_D" localSheetId="36" hidden="1">[10]DEMAND18!#REF!</definedName>
    <definedName name="__123Graph_D" localSheetId="37" hidden="1">[10]DEMAND18!#REF!</definedName>
    <definedName name="__123Graph_D" localSheetId="38" hidden="1">[10]DEMAND18!#REF!</definedName>
    <definedName name="__123Graph_D" localSheetId="3" hidden="1">#REF!</definedName>
    <definedName name="__123Graph_D" localSheetId="4" hidden="1">[1]DEMAND18!#REF!</definedName>
    <definedName name="__123Graph_D" localSheetId="5" hidden="1">[11]DEMAND18!#REF!</definedName>
    <definedName name="__123Graph_D" localSheetId="6" hidden="1">[11]DEMAND18!#REF!</definedName>
    <definedName name="__123Graph_D" hidden="1">#REF!</definedName>
    <definedName name="_1234Graph_D" localSheetId="13" hidden="1">#REF!</definedName>
    <definedName name="_1234Graph_D" localSheetId="17" hidden="1">#REF!</definedName>
    <definedName name="_1234Graph_D" localSheetId="20" hidden="1">#REF!</definedName>
    <definedName name="_1234Graph_D" localSheetId="21" hidden="1">#REF!</definedName>
    <definedName name="_1234Graph_D" localSheetId="23" hidden="1">#REF!</definedName>
    <definedName name="_1234Graph_D" localSheetId="25" hidden="1">#REF!</definedName>
    <definedName name="_1234Graph_D" localSheetId="29" hidden="1">#REF!</definedName>
    <definedName name="_1234Graph_D" localSheetId="34" hidden="1">#REF!</definedName>
    <definedName name="_1234Graph_D" localSheetId="36" hidden="1">#REF!</definedName>
    <definedName name="_1234Graph_D" localSheetId="37" hidden="1">#REF!</definedName>
    <definedName name="_1234Graph_D" localSheetId="6" hidden="1">#REF!</definedName>
    <definedName name="_1234Graph_D" hidden="1">#REF!</definedName>
    <definedName name="_xlnm._FilterDatabase" localSheetId="0" hidden="1">'dem1'!$A$14:$H$16</definedName>
    <definedName name="_xlnm._FilterDatabase" localSheetId="7" hidden="1">'dem11'!$A$14:$J$39</definedName>
    <definedName name="_xlnm._FilterDatabase" localSheetId="8" hidden="1">'dem12'!$A$14:$I$88</definedName>
    <definedName name="_xlnm._FilterDatabase" localSheetId="9" hidden="1">'dem13'!$A$14:$H$157</definedName>
    <definedName name="_xlnm._FilterDatabase" localSheetId="10" hidden="1">'dem14'!$A$14:$H$61</definedName>
    <definedName name="_xlnm._FilterDatabase" localSheetId="11" hidden="1">'dem15'!$A$14:$H$53</definedName>
    <definedName name="_xlnm._FilterDatabase" localSheetId="12" hidden="1">'dem16'!$A$14:$K$69</definedName>
    <definedName name="_xlnm._FilterDatabase" localSheetId="13" hidden="1">'dem17'!$A$14:$H$14</definedName>
    <definedName name="_xlnm._FilterDatabase" localSheetId="14" hidden="1">'dem18'!$A$14:$T$14</definedName>
    <definedName name="_xlnm._FilterDatabase" localSheetId="15" hidden="1">'dem19'!$A$14:$H$64</definedName>
    <definedName name="_xlnm._FilterDatabase" localSheetId="1" hidden="1">'dem2'!$A$14:$H$77</definedName>
    <definedName name="_xlnm._FilterDatabase" localSheetId="16" hidden="1">'dem20'!$A$14:$H$27</definedName>
    <definedName name="_xlnm._FilterDatabase" localSheetId="17" hidden="1">'dem21'!$A$14:$H$14</definedName>
    <definedName name="_xlnm._FilterDatabase" localSheetId="18" hidden="1">'dem22'!$A$13:$G$123</definedName>
    <definedName name="_xlnm._FilterDatabase" localSheetId="19" hidden="1">'dem26'!$A$14:$I$40</definedName>
    <definedName name="_xlnm._FilterDatabase" localSheetId="20" hidden="1">'dem27'!$A$15:$P$40</definedName>
    <definedName name="_xlnm._FilterDatabase" localSheetId="21" hidden="1">'dem28'!$A$13:$N$35</definedName>
    <definedName name="_xlnm._FilterDatabase" localSheetId="22" hidden="1">'dem29'!$A$14:$Q$33</definedName>
    <definedName name="_xlnm._FilterDatabase" localSheetId="2" hidden="1">'dem3'!$A$14:$N$60</definedName>
    <definedName name="_xlnm._FilterDatabase" localSheetId="23" hidden="1">'dem30'!$A$14:$J$14</definedName>
    <definedName name="_xlnm._FilterDatabase" localSheetId="24" hidden="1">'dem31'!$A$14:$H$92</definedName>
    <definedName name="_xlnm._FilterDatabase" localSheetId="25" hidden="1">'dem32'!$A$14:$V$31</definedName>
    <definedName name="_xlnm._FilterDatabase" localSheetId="26" hidden="1">'dem33'!$A$14:$P$52</definedName>
    <definedName name="_xlnm._FilterDatabase" localSheetId="27" hidden="1">'dem34'!$A$14:$H$133</definedName>
    <definedName name="_xlnm._FilterDatabase" localSheetId="28" hidden="1">'Dem35'!$A$14:$H$342</definedName>
    <definedName name="_xlnm._FilterDatabase" localSheetId="29" hidden="1">'dem36'!$A$14:$K$14</definedName>
    <definedName name="_xlnm._FilterDatabase" localSheetId="30" hidden="1">'dem37'!$A$14:$H$14</definedName>
    <definedName name="_xlnm._FilterDatabase" localSheetId="31" hidden="1">'dem38'!$A$14:$H$151</definedName>
    <definedName name="_xlnm._FilterDatabase" localSheetId="32" hidden="1">'dem39'!$A$14:$O$14</definedName>
    <definedName name="_xlnm._FilterDatabase" localSheetId="33" hidden="1">'dem40'!$A$14:$AD$14</definedName>
    <definedName name="_xlnm._FilterDatabase" localSheetId="34" hidden="1">dem40A!$A$14:$H$67</definedName>
    <definedName name="_xlnm._FilterDatabase" localSheetId="35" hidden="1">'dem41'!$A$14:$P$145</definedName>
    <definedName name="_xlnm._FilterDatabase" localSheetId="36" hidden="1">'dem42'!$A$14:$I$14</definedName>
    <definedName name="_xlnm._FilterDatabase" localSheetId="37" hidden="1">'dem43'!$A$14:$H$14</definedName>
    <definedName name="_xlnm._FilterDatabase" localSheetId="38" hidden="1">'dem47'!$A$14:$H$14</definedName>
    <definedName name="_xlnm._FilterDatabase" localSheetId="3" hidden="1">'dem5'!$A$14:$L$52</definedName>
    <definedName name="_xlnm._FilterDatabase" localSheetId="4" hidden="1">'dem6'!$A$14:$H$27</definedName>
    <definedName name="_xlnm._FilterDatabase" localSheetId="5" hidden="1">'dem7'!$A$14:$L$67</definedName>
    <definedName name="_xlnm._FilterDatabase" localSheetId="6" hidden="1">'dem9'!$A$14:$M$33</definedName>
    <definedName name="_rec1" localSheetId="13">#REF!</definedName>
    <definedName name="_rec1" localSheetId="16">'dem20'!#REF!</definedName>
    <definedName name="_rec1" localSheetId="17">#REF!</definedName>
    <definedName name="_rec1" localSheetId="20">#REF!</definedName>
    <definedName name="_rec1" localSheetId="21">#REF!</definedName>
    <definedName name="_rec1" localSheetId="23">#REF!</definedName>
    <definedName name="_rec1" localSheetId="25">#REF!</definedName>
    <definedName name="_rec1" localSheetId="29">#REF!</definedName>
    <definedName name="_rec1" localSheetId="30">#REF!</definedName>
    <definedName name="_rec1" localSheetId="34">#REF!</definedName>
    <definedName name="_rec1" localSheetId="35">'dem41'!#REF!</definedName>
    <definedName name="_rec1" localSheetId="36">#REF!</definedName>
    <definedName name="_rec1" localSheetId="37">#REF!</definedName>
    <definedName name="_rec1" localSheetId="4">#REF!</definedName>
    <definedName name="_rec1" localSheetId="6">#REF!</definedName>
    <definedName name="_rec1">#REF!</definedName>
    <definedName name="_rec2" localSheetId="8">'dem12'!#REF!</definedName>
    <definedName name="_rec2" localSheetId="16">'dem20'!#REF!</definedName>
    <definedName name="_rec2" localSheetId="17">'dem21'!#REF!</definedName>
    <definedName name="_rec2" localSheetId="18">'dem22'!#REF!</definedName>
    <definedName name="_rec2" localSheetId="27">'dem34'!#REF!</definedName>
    <definedName name="_rec2" localSheetId="3">'dem5'!#REF!</definedName>
    <definedName name="_Regression_Int" localSheetId="0" hidden="1">1</definedName>
    <definedName name="_Regression_Int" localSheetId="7" hidden="1">1</definedName>
    <definedName name="_Regression_Int" localSheetId="8" hidden="1">1</definedName>
    <definedName name="_Regression_Int" localSheetId="9"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 hidden="1">1</definedName>
    <definedName name="_Regression_Int" localSheetId="16" hidden="1">1</definedName>
    <definedName name="_Regression_Int" localSheetId="17" hidden="1">1</definedName>
    <definedName name="_Regression_Int" localSheetId="18" hidden="1">1</definedName>
    <definedName name="_Regression_Int" localSheetId="19" hidden="1">1</definedName>
    <definedName name="_Regression_Int" localSheetId="23" hidden="1">1</definedName>
    <definedName name="_Regression_Int" localSheetId="24" hidden="1">1</definedName>
    <definedName name="_Regression_Int" localSheetId="25" hidden="1">1</definedName>
    <definedName name="_Regression_Int" localSheetId="26" hidden="1">1</definedName>
    <definedName name="_Regression_Int" localSheetId="27" hidden="1">1</definedName>
    <definedName name="_Regression_Int" localSheetId="28" hidden="1">1</definedName>
    <definedName name="_Regression_Int" localSheetId="33" hidden="1">1</definedName>
    <definedName name="_Regression_Int" localSheetId="34" hidden="1">1</definedName>
    <definedName name="_Regression_Int" localSheetId="3" hidden="1">1</definedName>
    <definedName name="_Regression_Int" localSheetId="4" hidden="1">1</definedName>
    <definedName name="ab">'Dem35'!#REF!</definedName>
    <definedName name="admJ" localSheetId="10">'dem14'!#REF!</definedName>
    <definedName name="agriculture" localSheetId="0">'dem1'!#REF!</definedName>
    <definedName name="agrirec" localSheetId="0">'dem1'!#REF!</definedName>
    <definedName name="ah" localSheetId="1">'dem2'!#REF!</definedName>
    <definedName name="ah" localSheetId="31">'dem38'!#REF!</definedName>
    <definedName name="ahcap" localSheetId="13">#REF!</definedName>
    <definedName name="ahcap" localSheetId="1">'dem2'!#REF!</definedName>
    <definedName name="ahcap" localSheetId="17">#REF!</definedName>
    <definedName name="ahcap" localSheetId="20">#REF!</definedName>
    <definedName name="ahcap" localSheetId="21">#REF!</definedName>
    <definedName name="ahcap" localSheetId="23">#REF!</definedName>
    <definedName name="ahcap" localSheetId="25">#REF!</definedName>
    <definedName name="ahcap" localSheetId="29">[12]dem2!$D$646:$L$646</definedName>
    <definedName name="ahcap" localSheetId="30">[12]dem2!$D$646:$L$646</definedName>
    <definedName name="ahcap" localSheetId="34">#REF!</definedName>
    <definedName name="ahcap" localSheetId="36">#REF!</definedName>
    <definedName name="ahcap" localSheetId="37">#REF!</definedName>
    <definedName name="ahcap" localSheetId="4">#REF!</definedName>
    <definedName name="ahcap" localSheetId="6">#REF!</definedName>
    <definedName name="ahcap">#REF!</definedName>
    <definedName name="animal" localSheetId="1">'dem2'!#REF!</definedName>
    <definedName name="are" localSheetId="0">'dem1'!#REF!</definedName>
    <definedName name="are" localSheetId="11">'dem15'!#REF!</definedName>
    <definedName name="are" localSheetId="1">'dem2'!#REF!</definedName>
    <definedName name="arerec" localSheetId="11">'dem15'!#REF!</definedName>
    <definedName name="aviationcap" localSheetId="29">'dem36'!#REF!</definedName>
    <definedName name="aviationcap" localSheetId="30">'dem37'!#REF!</definedName>
    <definedName name="building" localSheetId="2">'dem3'!#REF!</definedName>
    <definedName name="cacap" localSheetId="27">'dem34'!#REF!</definedName>
    <definedName name="cad" localSheetId="15">'dem19'!#REF!</definedName>
    <definedName name="cad" localSheetId="31">'dem38'!#REF!</definedName>
    <definedName name="capcoop" localSheetId="31">'dem38'!#REF!</definedName>
    <definedName name="capcrop" localSheetId="31">'dem38'!#REF!</definedName>
    <definedName name="capedu" localSheetId="31">'dem38'!#REF!</definedName>
    <definedName name="capforest" localSheetId="31">'dem38'!#REF!</definedName>
    <definedName name="caphealth" localSheetId="31">'dem38'!#REF!</definedName>
    <definedName name="caphousing" localSheetId="31">'dem38'!#REF!</definedName>
    <definedName name="capind" localSheetId="31">'dem38'!#REF!</definedName>
    <definedName name="capoap" localSheetId="31">'dem38'!#REF!</definedName>
    <definedName name="capordp" localSheetId="31">'dem38'!#REF!</definedName>
    <definedName name="cappower" localSheetId="31">'dem38'!#REF!</definedName>
    <definedName name="CAPPW" localSheetId="27">'dem34'!#REF!</definedName>
    <definedName name="cappw" localSheetId="31">'dem38'!#REF!</definedName>
    <definedName name="caproad" localSheetId="31">'dem38'!#REF!</definedName>
    <definedName name="capst" localSheetId="31">'dem38'!#REF!</definedName>
    <definedName name="captourism" localSheetId="31">'dem38'!#REF!</definedName>
    <definedName name="capUD" localSheetId="31">'dem38'!#REF!</definedName>
    <definedName name="capvillage" localSheetId="31">'dem38'!#REF!</definedName>
    <definedName name="capwater" localSheetId="31">'dem38'!#REF!</definedName>
    <definedName name="censusrec" localSheetId="13">#REF!</definedName>
    <definedName name="censusrec" localSheetId="14">#REF!</definedName>
    <definedName name="censusrec" localSheetId="16">#REF!</definedName>
    <definedName name="censusrec" localSheetId="17">'dem21'!#REF!</definedName>
    <definedName name="censusrec" localSheetId="18">'dem22'!#REF!</definedName>
    <definedName name="censusrec" localSheetId="19">#REF!</definedName>
    <definedName name="censusrec" localSheetId="20">#REF!</definedName>
    <definedName name="censusrec" localSheetId="21">#REF!</definedName>
    <definedName name="censusrec" localSheetId="23">#REF!</definedName>
    <definedName name="censusrec" localSheetId="25">#REF!</definedName>
    <definedName name="censusrec" localSheetId="29">#REF!</definedName>
    <definedName name="censusrec" localSheetId="30">#REF!</definedName>
    <definedName name="censusrec" localSheetId="32">#REF!</definedName>
    <definedName name="censusrec" localSheetId="34">#REF!</definedName>
    <definedName name="censusrec" localSheetId="36">#REF!</definedName>
    <definedName name="censusrec" localSheetId="37">#REF!</definedName>
    <definedName name="censusrec" localSheetId="4">#REF!</definedName>
    <definedName name="censusrec" localSheetId="6">#REF!</definedName>
    <definedName name="censusrec">#REF!</definedName>
    <definedName name="ch" localSheetId="0">'dem1'!#REF!</definedName>
    <definedName name="ch" localSheetId="11">'dem15'!#REF!</definedName>
    <definedName name="ch" localSheetId="20">'dem27'!#REF!</definedName>
    <definedName name="ch" localSheetId="21">'dem28'!#REF!</definedName>
    <definedName name="ch" localSheetId="22">'dem29'!#REF!</definedName>
    <definedName name="charged" localSheetId="9">#REF!</definedName>
    <definedName name="charged" localSheetId="13">#REF!</definedName>
    <definedName name="charged" localSheetId="14">#REF!</definedName>
    <definedName name="charged" localSheetId="16">#REF!</definedName>
    <definedName name="charged" localSheetId="17">#REF!</definedName>
    <definedName name="charged" localSheetId="19">#REF!</definedName>
    <definedName name="charged" localSheetId="20">#REF!</definedName>
    <definedName name="charged" localSheetId="21">#REF!</definedName>
    <definedName name="charged" localSheetId="23">#REF!</definedName>
    <definedName name="charged" localSheetId="25">#REF!</definedName>
    <definedName name="charged" localSheetId="29">#REF!</definedName>
    <definedName name="charged" localSheetId="30">#REF!</definedName>
    <definedName name="charged" localSheetId="32">#REF!</definedName>
    <definedName name="charged" localSheetId="34">#REF!</definedName>
    <definedName name="charged" localSheetId="36">#REF!</definedName>
    <definedName name="charged" localSheetId="37">#REF!</definedName>
    <definedName name="charged" localSheetId="4">#REF!</definedName>
    <definedName name="charged" localSheetId="6">#REF!</definedName>
    <definedName name="charged">#REF!</definedName>
    <definedName name="chCap" localSheetId="0">'dem1'!#REF!</definedName>
    <definedName name="chCap" localSheetId="11">'dem15'!#REF!</definedName>
    <definedName name="chrec" localSheetId="0">'dem1'!#REF!</definedName>
    <definedName name="chrec" localSheetId="11">'dem15'!#REF!</definedName>
    <definedName name="cicap" localSheetId="12">'dem16'!#REF!</definedName>
    <definedName name="civil" localSheetId="31">'dem38'!#REF!</definedName>
    <definedName name="conven" localSheetId="31">'dem38'!#REF!</definedName>
    <definedName name="coop" localSheetId="31">'dem38'!#REF!</definedName>
    <definedName name="cote" localSheetId="13">'dem17'!#REF!</definedName>
    <definedName name="cote" localSheetId="14">'dem18'!#REF!</definedName>
    <definedName name="crfrec" localSheetId="17">'dem21'!#REF!</definedName>
    <definedName name="crfrec" localSheetId="18">'dem22'!#REF!</definedName>
    <definedName name="crop" localSheetId="31">'dem38'!#REF!</definedName>
    <definedName name="cs" localSheetId="7">'dem11'!#REF!</definedName>
    <definedName name="css" localSheetId="9">'dem13'!#REF!</definedName>
    <definedName name="css" localSheetId="17">'dem21'!#REF!</definedName>
    <definedName name="css" localSheetId="18">'dem22'!#REF!</definedName>
    <definedName name="css" localSheetId="20">'dem27'!#REF!</definedName>
    <definedName name="css" localSheetId="21">'dem28'!#REF!</definedName>
    <definedName name="css" localSheetId="22">'dem29'!#REF!</definedName>
    <definedName name="cssrec" localSheetId="9">'dem13'!#REF!</definedName>
    <definedName name="cssrec" localSheetId="20">'dem27'!#REF!</definedName>
    <definedName name="cssrec" localSheetId="21">'dem28'!#REF!</definedName>
    <definedName name="cssrec" localSheetId="22">'dem29'!#REF!</definedName>
    <definedName name="cul" localSheetId="31">'dem38'!#REF!</definedName>
    <definedName name="culrec" localSheetId="3">'dem5'!#REF!</definedName>
    <definedName name="culture" localSheetId="3">'dem5'!#REF!</definedName>
    <definedName name="culturerevenue" localSheetId="3">'dem5'!$E$9:$G$9</definedName>
    <definedName name="da" localSheetId="13">#REF!</definedName>
    <definedName name="da" localSheetId="16">#REF!</definedName>
    <definedName name="da" localSheetId="17">'dem21'!#REF!</definedName>
    <definedName name="da" localSheetId="18">'dem22'!#REF!</definedName>
    <definedName name="da" localSheetId="19">#REF!</definedName>
    <definedName name="da" localSheetId="20">#REF!</definedName>
    <definedName name="da" localSheetId="21">#REF!</definedName>
    <definedName name="da" localSheetId="23">#REF!</definedName>
    <definedName name="da" localSheetId="25">#REF!</definedName>
    <definedName name="da" localSheetId="29">#REF!</definedName>
    <definedName name="da" localSheetId="30">#REF!</definedName>
    <definedName name="da" localSheetId="32">#REF!</definedName>
    <definedName name="da" localSheetId="34">#REF!</definedName>
    <definedName name="da" localSheetId="36">#REF!</definedName>
    <definedName name="da" localSheetId="37">#REF!</definedName>
    <definedName name="da" localSheetId="4">#REF!</definedName>
    <definedName name="da" localSheetId="6">#REF!</definedName>
    <definedName name="da">#REF!</definedName>
    <definedName name="darec" localSheetId="17">'dem21'!#REF!</definedName>
    <definedName name="darec" localSheetId="18">'dem22'!#REF!</definedName>
    <definedName name="dd" localSheetId="1">'dem2'!#REF!</definedName>
    <definedName name="dd" localSheetId="31">'dem38'!#REF!</definedName>
    <definedName name="dedrec2" localSheetId="13">'dem41'!#REF!</definedName>
    <definedName name="dedrec2" localSheetId="17">'dem41'!#REF!</definedName>
    <definedName name="dedrec2" localSheetId="20">'dem41'!#REF!</definedName>
    <definedName name="dedrec2" localSheetId="21">'dem41'!#REF!</definedName>
    <definedName name="dedrec2" localSheetId="23">'dem41'!#REF!</definedName>
    <definedName name="dedrec2" localSheetId="25">'dem41'!#REF!</definedName>
    <definedName name="dedrec2" localSheetId="29">'dem41'!#REF!</definedName>
    <definedName name="dedrec2" localSheetId="34">'dem41'!#REF!</definedName>
    <definedName name="dedrec2" localSheetId="36">'dem41'!#REF!</definedName>
    <definedName name="dedrec2" localSheetId="37">'dem41'!#REF!</definedName>
    <definedName name="dedrec2" localSheetId="6">'dem41'!#REF!</definedName>
    <definedName name="dedrec2">'dem41'!#REF!</definedName>
    <definedName name="dem21rec" localSheetId="13">#REF!</definedName>
    <definedName name="dem21rec" localSheetId="17">#REF!</definedName>
    <definedName name="dem21rec" localSheetId="20">#REF!</definedName>
    <definedName name="dem21rec" localSheetId="21">#REF!</definedName>
    <definedName name="dem21rec" localSheetId="23">#REF!</definedName>
    <definedName name="dem21rec" localSheetId="25">#REF!</definedName>
    <definedName name="dem21rec" localSheetId="29">#REF!</definedName>
    <definedName name="dem21rec" localSheetId="34">#REF!</definedName>
    <definedName name="dem21rec" localSheetId="36">#REF!</definedName>
    <definedName name="dem21rec" localSheetId="37">#REF!</definedName>
    <definedName name="dem21rec" localSheetId="6">#REF!</definedName>
    <definedName name="dem21rec">#REF!</definedName>
    <definedName name="dopcap" localSheetId="13">#REF!</definedName>
    <definedName name="dopcap" localSheetId="17">#REF!</definedName>
    <definedName name="dopcap" localSheetId="20">#REF!</definedName>
    <definedName name="dopcap" localSheetId="21">#REF!</definedName>
    <definedName name="dopcap" localSheetId="23">#REF!</definedName>
    <definedName name="dopcap" localSheetId="25">#REF!</definedName>
    <definedName name="dopcap" localSheetId="29">#REF!</definedName>
    <definedName name="dopcap" localSheetId="34">#REF!</definedName>
    <definedName name="dopcap" localSheetId="36">#REF!</definedName>
    <definedName name="dopcap" localSheetId="37">#REF!</definedName>
    <definedName name="dopcap" localSheetId="6">#REF!</definedName>
    <definedName name="dopcap">#REF!</definedName>
    <definedName name="dopla21" localSheetId="13">#REF!</definedName>
    <definedName name="dopla21" localSheetId="17">#REF!</definedName>
    <definedName name="dopla21" localSheetId="20">#REF!</definedName>
    <definedName name="dopla21" localSheetId="21">#REF!</definedName>
    <definedName name="dopla21" localSheetId="23">#REF!</definedName>
    <definedName name="dopla21" localSheetId="25">#REF!</definedName>
    <definedName name="dopla21" localSheetId="29">#REF!</definedName>
    <definedName name="dopla21" localSheetId="34">#REF!</definedName>
    <definedName name="dopla21" localSheetId="36">#REF!</definedName>
    <definedName name="dopla21" localSheetId="37">#REF!</definedName>
    <definedName name="dopla21" localSheetId="6">#REF!</definedName>
    <definedName name="dopla21">#REF!</definedName>
    <definedName name="ecclesiastical" localSheetId="4">'dem6'!$E$9:$G$9</definedName>
    <definedName name="ecla" localSheetId="4">'dem6'!#REF!</definedName>
    <definedName name="ecology" localSheetId="31">'dem38'!#REF!</definedName>
    <definedName name="ecolorec" localSheetId="8">'dem12'!#REF!</definedName>
    <definedName name="EcoRecCap" localSheetId="8">'dem12'!#REF!</definedName>
    <definedName name="ecoRecRev" localSheetId="8">'dem12'!#REF!</definedName>
    <definedName name="edu" localSheetId="31">'dem38'!#REF!</definedName>
    <definedName name="educap" localSheetId="32">'dem39'!#REF!</definedName>
    <definedName name="educap" localSheetId="36">'dem42'!#REF!</definedName>
    <definedName name="educap" localSheetId="37">'dem43'!#REF!</definedName>
    <definedName name="educap" localSheetId="38">'dem47'!#REF!</definedName>
    <definedName name="educap" localSheetId="3">'dem5'!#REF!</definedName>
    <definedName name="educap" localSheetId="5">'dem7'!#REF!</definedName>
    <definedName name="educap" localSheetId="6">'dem9'!#REF!</definedName>
    <definedName name="education" localSheetId="5">'dem7'!#REF!</definedName>
    <definedName name="education" localSheetId="6">'dem9'!#REF!</definedName>
    <definedName name="educationrevenue" localSheetId="36">'dem42'!$E$11:$G$11</definedName>
    <definedName name="educationrevenue" localSheetId="37">'dem43'!$E$11:$G$11</definedName>
    <definedName name="educationrevenue" localSheetId="38">'dem47'!$E$11:$G$11</definedName>
    <definedName name="educationrevenue" localSheetId="5">'dem7'!#REF!</definedName>
    <definedName name="educationrevenue" localSheetId="6">'dem9'!#REF!</definedName>
    <definedName name="edurec1" localSheetId="5">'dem7'!#REF!</definedName>
    <definedName name="edurec1" localSheetId="6">'dem9'!#REF!</definedName>
    <definedName name="edurec2" localSheetId="5">'dem7'!#REF!</definedName>
    <definedName name="edurec2" localSheetId="6">'dem9'!#REF!</definedName>
    <definedName name="edurec3" localSheetId="5">'dem7'!#REF!</definedName>
    <definedName name="edurec3" localSheetId="6">'dem9'!#REF!</definedName>
    <definedName name="edurec4" localSheetId="5">'dem7'!#REF!</definedName>
    <definedName name="edurec4" localSheetId="6">'dem9'!#REF!</definedName>
    <definedName name="ee" localSheetId="8">'dem12'!#REF!</definedName>
    <definedName name="ee" localSheetId="11">#REF!</definedName>
    <definedName name="ee" localSheetId="13">#REF!</definedName>
    <definedName name="ee" localSheetId="14">#REF!</definedName>
    <definedName name="ee" localSheetId="16">#REF!</definedName>
    <definedName name="ee" localSheetId="17">#REF!</definedName>
    <definedName name="ee" localSheetId="19">#REF!</definedName>
    <definedName name="ee" localSheetId="20">#REF!</definedName>
    <definedName name="ee" localSheetId="21">#REF!</definedName>
    <definedName name="ee" localSheetId="23">#REF!</definedName>
    <definedName name="ee" localSheetId="25">#REF!</definedName>
    <definedName name="ee" localSheetId="29">#REF!</definedName>
    <definedName name="ee" localSheetId="30">#REF!</definedName>
    <definedName name="ee" localSheetId="34">#REF!</definedName>
    <definedName name="ee" localSheetId="35">#REF!</definedName>
    <definedName name="ee" localSheetId="36">#REF!</definedName>
    <definedName name="ee" localSheetId="37">#REF!</definedName>
    <definedName name="ee" localSheetId="4">#REF!</definedName>
    <definedName name="ee" localSheetId="6">#REF!</definedName>
    <definedName name="ee">#REF!</definedName>
    <definedName name="election" localSheetId="28">'Dem35'!#REF!</definedName>
    <definedName name="election" localSheetId="35">'dem41'!#REF!</definedName>
    <definedName name="fcd" localSheetId="15">'dem19'!#REF!</definedName>
    <definedName name="fcpcap" localSheetId="15">'dem19'!#REF!</definedName>
    <definedName name="fish" localSheetId="31">'dem38'!#REF!</definedName>
    <definedName name="fishcap" localSheetId="9">#REF!</definedName>
    <definedName name="fishcap" localSheetId="10">#REF!</definedName>
    <definedName name="fishcap" localSheetId="11">#REF!</definedName>
    <definedName name="fishcap" localSheetId="13">[13]DEMAND2!$D$657:$L$657</definedName>
    <definedName name="fishcap" localSheetId="14">[13]DEMAND2!$D$657:$L$657</definedName>
    <definedName name="fishcap" localSheetId="1">'dem2'!#REF!</definedName>
    <definedName name="fishcap" localSheetId="16">#REF!</definedName>
    <definedName name="fishcap" localSheetId="17">#REF!</definedName>
    <definedName name="fishcap" localSheetId="19">[12]dem2!$D$657:$L$657</definedName>
    <definedName name="fishcap" localSheetId="20">#REF!</definedName>
    <definedName name="fishcap" localSheetId="21">#REF!</definedName>
    <definedName name="fishcap" localSheetId="23">#REF!</definedName>
    <definedName name="fishcap" localSheetId="24">#REF!</definedName>
    <definedName name="fishcap" localSheetId="25">#REF!</definedName>
    <definedName name="fishcap" localSheetId="29">[12]dem2!$D$657:$L$657</definedName>
    <definedName name="fishcap" localSheetId="30">[12]dem2!$D$657:$L$657</definedName>
    <definedName name="fishcap" localSheetId="33">[12]dem2!$D$657:$L$657</definedName>
    <definedName name="fishcap" localSheetId="34">[12]dem2!$D$657:$L$657</definedName>
    <definedName name="fishcap" localSheetId="36">#REF!</definedName>
    <definedName name="fishcap" localSheetId="37">#REF!</definedName>
    <definedName name="fishcap" localSheetId="4">#REF!</definedName>
    <definedName name="fishcap" localSheetId="6">#REF!</definedName>
    <definedName name="fishcap">#REF!</definedName>
    <definedName name="Fishrev" localSheetId="7">[12]dem2!$D$574:$L$574</definedName>
    <definedName name="Fishrev" localSheetId="9">#REF!</definedName>
    <definedName name="Fishrev" localSheetId="10">#REF!</definedName>
    <definedName name="Fishrev" localSheetId="11">#REF!</definedName>
    <definedName name="Fishrev" localSheetId="13">[13]DEMAND2!$D$574:$L$574</definedName>
    <definedName name="Fishrev" localSheetId="14">[13]DEMAND2!$D$574:$L$574</definedName>
    <definedName name="Fishrev" localSheetId="1">'dem2'!#REF!</definedName>
    <definedName name="Fishrev" localSheetId="16">#REF!</definedName>
    <definedName name="Fishrev" localSheetId="17">#REF!</definedName>
    <definedName name="Fishrev" localSheetId="19">[12]dem2!$D$574:$L$574</definedName>
    <definedName name="Fishrev" localSheetId="20">#REF!</definedName>
    <definedName name="Fishrev" localSheetId="21">#REF!</definedName>
    <definedName name="Fishrev" localSheetId="23">#REF!</definedName>
    <definedName name="Fishrev" localSheetId="24">#REF!</definedName>
    <definedName name="Fishrev" localSheetId="25">[14]dem2!$D$574:$L$574</definedName>
    <definedName name="Fishrev" localSheetId="26">[14]dem2!$D$574:$L$574</definedName>
    <definedName name="Fishrev" localSheetId="29">[12]dem2!$D$574:$L$574</definedName>
    <definedName name="Fishrev" localSheetId="30">[12]dem2!$D$574:$L$574</definedName>
    <definedName name="Fishrev" localSheetId="32">#REF!</definedName>
    <definedName name="Fishrev" localSheetId="33">[12]dem2!$D$574:$L$574</definedName>
    <definedName name="Fishrev" localSheetId="34">[12]dem2!$D$574:$L$574</definedName>
    <definedName name="Fishrev" localSheetId="36">#REF!</definedName>
    <definedName name="Fishrev" localSheetId="37">#REF!</definedName>
    <definedName name="Fishrev" localSheetId="4">#REF!</definedName>
    <definedName name="Fishrev" localSheetId="6">#REF!</definedName>
    <definedName name="Fishrev">#REF!</definedName>
    <definedName name="food" localSheetId="31">'dem38'!#REF!</definedName>
    <definedName name="forest" localSheetId="31">'dem38'!#REF!</definedName>
    <definedName name="fsw" localSheetId="0">'dem1'!#REF!</definedName>
    <definedName name="fsw" localSheetId="7">'dem11'!#REF!</definedName>
    <definedName name="fswCap" localSheetId="0">'dem1'!#REF!</definedName>
    <definedName name="fswcap" localSheetId="7">'dem11'!#REF!</definedName>
    <definedName name="fw" localSheetId="9">'dem13'!#REF!</definedName>
    <definedName name="fwl" localSheetId="8">'dem12'!#REF!</definedName>
    <definedName name="fwl" localSheetId="10">#REF!</definedName>
    <definedName name="fwl" localSheetId="11">#REF!</definedName>
    <definedName name="fwl" localSheetId="13">#REF!</definedName>
    <definedName name="fwl" localSheetId="14">#REF!</definedName>
    <definedName name="fwl" localSheetId="16">#REF!</definedName>
    <definedName name="fwl" localSheetId="17">#REF!</definedName>
    <definedName name="fwl" localSheetId="19">#REF!</definedName>
    <definedName name="fwl" localSheetId="20">#REF!</definedName>
    <definedName name="fwl" localSheetId="21">#REF!</definedName>
    <definedName name="fwl" localSheetId="23">#REF!</definedName>
    <definedName name="fwl" localSheetId="24">#REF!</definedName>
    <definedName name="fwl" localSheetId="25">#REF!</definedName>
    <definedName name="fwl" localSheetId="26">#REF!</definedName>
    <definedName name="fwl" localSheetId="29">#REF!</definedName>
    <definedName name="fwl" localSheetId="30">#REF!</definedName>
    <definedName name="fwl" localSheetId="32">#REF!</definedName>
    <definedName name="fwl" localSheetId="33">#REF!</definedName>
    <definedName name="fwl" localSheetId="34">#REF!</definedName>
    <definedName name="fwl" localSheetId="36">#REF!</definedName>
    <definedName name="fwl" localSheetId="37">#REF!</definedName>
    <definedName name="fwl" localSheetId="4">#REF!</definedName>
    <definedName name="fwl" localSheetId="6">#REF!</definedName>
    <definedName name="fwl">#REF!</definedName>
    <definedName name="fwlcap" localSheetId="8">'dem12'!#REF!</definedName>
    <definedName name="fwlcap" localSheetId="11">#REF!</definedName>
    <definedName name="fwlcap" localSheetId="13">#REF!</definedName>
    <definedName name="fwlcap" localSheetId="14">#REF!</definedName>
    <definedName name="fwlcap" localSheetId="16">#REF!</definedName>
    <definedName name="fwlcap" localSheetId="17">#REF!</definedName>
    <definedName name="fwlcap" localSheetId="18">#REF!</definedName>
    <definedName name="fwlcap" localSheetId="19">#REF!</definedName>
    <definedName name="fwlcap" localSheetId="20">#REF!</definedName>
    <definedName name="fwlcap" localSheetId="21">#REF!</definedName>
    <definedName name="fwlcap" localSheetId="23">#REF!</definedName>
    <definedName name="fwlcap" localSheetId="25">#REF!</definedName>
    <definedName name="fwlcap" localSheetId="26">#REF!</definedName>
    <definedName name="fwlcap" localSheetId="29">#REF!</definedName>
    <definedName name="fwlcap" localSheetId="30">#REF!</definedName>
    <definedName name="fwlcap" localSheetId="32">#REF!</definedName>
    <definedName name="fwlcap" localSheetId="33">#REF!</definedName>
    <definedName name="fwlcap" localSheetId="34">#REF!</definedName>
    <definedName name="fwlcap" localSheetId="36">#REF!</definedName>
    <definedName name="fwlcap" localSheetId="37">#REF!</definedName>
    <definedName name="fwlcap" localSheetId="4">#REF!</definedName>
    <definedName name="fwlcap" localSheetId="6">#REF!</definedName>
    <definedName name="fwlcap">#REF!</definedName>
    <definedName name="fwlrec" localSheetId="8">'dem12'!#REF!</definedName>
    <definedName name="fwlrec" localSheetId="9">#REF!</definedName>
    <definedName name="fwlrec" localSheetId="11">#REF!</definedName>
    <definedName name="fwlrec" localSheetId="12">#REF!</definedName>
    <definedName name="fwlrec" localSheetId="13">#REF!</definedName>
    <definedName name="fwlrec" localSheetId="14">#REF!</definedName>
    <definedName name="fwlrec" localSheetId="16">#REF!</definedName>
    <definedName name="fwlrec" localSheetId="17">#REF!</definedName>
    <definedName name="fwlrec" localSheetId="18">#REF!</definedName>
    <definedName name="fwlrec" localSheetId="19">#REF!</definedName>
    <definedName name="fwlrec" localSheetId="20">#REF!</definedName>
    <definedName name="fwlrec" localSheetId="21">#REF!</definedName>
    <definedName name="fwlrec" localSheetId="23">#REF!</definedName>
    <definedName name="fwlrec" localSheetId="25">#REF!</definedName>
    <definedName name="fwlrec" localSheetId="26">#REF!</definedName>
    <definedName name="fwlrec" localSheetId="29">#REF!</definedName>
    <definedName name="fwlrec" localSheetId="30">#REF!</definedName>
    <definedName name="fwlrec" localSheetId="33">#REF!</definedName>
    <definedName name="fwlrec" localSheetId="34">#REF!</definedName>
    <definedName name="fwlrec" localSheetId="36">#REF!</definedName>
    <definedName name="fwlrec" localSheetId="37">#REF!</definedName>
    <definedName name="fwlrec" localSheetId="3">#REF!</definedName>
    <definedName name="fwlrec" localSheetId="4">#REF!</definedName>
    <definedName name="fwlrec" localSheetId="5">#REF!</definedName>
    <definedName name="fwlrec" localSheetId="6">#REF!</definedName>
    <definedName name="fwlrec">#REF!</definedName>
    <definedName name="fwlrec1" localSheetId="8">'dem12'!#REF!</definedName>
    <definedName name="ges" localSheetId="7">'dem11'!#REF!</definedName>
    <definedName name="health" localSheetId="9">'dem13'!#REF!</definedName>
    <definedName name="healthcap" localSheetId="9">'dem13'!#REF!</definedName>
    <definedName name="healthrec" localSheetId="9">'dem13'!#REF!</definedName>
    <definedName name="healthrec2" localSheetId="9">'dem13'!#REF!</definedName>
    <definedName name="healthrec3" localSheetId="9">'dem13'!#REF!</definedName>
    <definedName name="hortirec" localSheetId="11">'dem15'!#REF!</definedName>
    <definedName name="housing" localSheetId="9">'dem13'!#REF!</definedName>
    <definedName name="housing" localSheetId="12">#REF!</definedName>
    <definedName name="housing" localSheetId="13">#REF!</definedName>
    <definedName name="housing" localSheetId="1">#REF!</definedName>
    <definedName name="housing" localSheetId="16">#REF!</definedName>
    <definedName name="housing" localSheetId="17">'dem21'!#REF!</definedName>
    <definedName name="housing" localSheetId="18">'dem22'!#REF!</definedName>
    <definedName name="housing" localSheetId="19">#REF!</definedName>
    <definedName name="housing" localSheetId="20">#REF!</definedName>
    <definedName name="housing" localSheetId="21">#REF!</definedName>
    <definedName name="housing" localSheetId="2">'dem3'!#REF!</definedName>
    <definedName name="housing" localSheetId="23">'dem30'!#REF!</definedName>
    <definedName name="housing" localSheetId="24">'dem31'!#REF!</definedName>
    <definedName name="housing" localSheetId="25">'dem32'!#REF!</definedName>
    <definedName name="housing" localSheetId="26">'dem33'!#REF!</definedName>
    <definedName name="housing" localSheetId="28">'Dem35'!#REF!</definedName>
    <definedName name="housing" localSheetId="29">#REF!</definedName>
    <definedName name="housing" localSheetId="30">#REF!</definedName>
    <definedName name="housing" localSheetId="31">'dem38'!#REF!</definedName>
    <definedName name="housing" localSheetId="33">#REF!</definedName>
    <definedName name="housing" localSheetId="34">#REF!</definedName>
    <definedName name="housing" localSheetId="35">'dem41'!#REF!</definedName>
    <definedName name="housing" localSheetId="36">#REF!</definedName>
    <definedName name="housing" localSheetId="37">#REF!</definedName>
    <definedName name="housing" localSheetId="3">#REF!</definedName>
    <definedName name="housing" localSheetId="4">#REF!</definedName>
    <definedName name="housing" localSheetId="5">'dem7'!#REF!</definedName>
    <definedName name="housing" localSheetId="6">'dem9'!#REF!</definedName>
    <definedName name="housing">#REF!</definedName>
    <definedName name="housingcap" localSheetId="11">#REF!</definedName>
    <definedName name="housingcap" localSheetId="12">#REF!</definedName>
    <definedName name="housingcap" localSheetId="13">#REF!</definedName>
    <definedName name="housingcap" localSheetId="1">#REF!</definedName>
    <definedName name="housingcap" localSheetId="16">#REF!</definedName>
    <definedName name="housingcap" localSheetId="17">#REF!</definedName>
    <definedName name="housingcap" localSheetId="19">#REF!</definedName>
    <definedName name="housingcap" localSheetId="20">#REF!</definedName>
    <definedName name="housingcap" localSheetId="21">#REF!</definedName>
    <definedName name="housingcap" localSheetId="22">#REF!</definedName>
    <definedName name="housingcap" localSheetId="2">'dem3'!#REF!</definedName>
    <definedName name="housingcap" localSheetId="23">#REF!</definedName>
    <definedName name="housingcap" localSheetId="25">#REF!</definedName>
    <definedName name="housingcap" localSheetId="28">'Dem35'!#REF!</definedName>
    <definedName name="housingcap" localSheetId="29">#REF!</definedName>
    <definedName name="housingcap" localSheetId="30">#REF!</definedName>
    <definedName name="housingcap" localSheetId="33">#REF!</definedName>
    <definedName name="housingcap" localSheetId="34">#REF!</definedName>
    <definedName name="housingcap" localSheetId="35">'dem41'!#REF!</definedName>
    <definedName name="housingcap" localSheetId="36">#REF!</definedName>
    <definedName name="housingcap" localSheetId="37">#REF!</definedName>
    <definedName name="housingcap" localSheetId="3">#REF!</definedName>
    <definedName name="housingcap" localSheetId="4">#REF!</definedName>
    <definedName name="housingcap" localSheetId="6">#REF!</definedName>
    <definedName name="housingcap">#REF!</definedName>
    <definedName name="i" localSheetId="12">'dem16'!#REF!</definedName>
    <definedName name="i" localSheetId="13">'dem17'!#REF!</definedName>
    <definedName name="i" localSheetId="14">'dem18'!#REF!</definedName>
    <definedName name="igfticap" localSheetId="12">'dem16'!#REF!</definedName>
    <definedName name="imcap" localSheetId="12">'dem16'!#REF!</definedName>
    <definedName name="ind" localSheetId="31">'dem38'!#REF!</definedName>
    <definedName name="ipr" localSheetId="31">'dem38'!#REF!</definedName>
    <definedName name="itcap" localSheetId="13">'dem17'!#REF!</definedName>
    <definedName name="itcap" localSheetId="14">'dem18'!#REF!</definedName>
    <definedName name="jail" localSheetId="10">'dem14'!#REF!</definedName>
    <definedName name="jailrec" localSheetId="10">'dem14'!#REF!</definedName>
    <definedName name="jusrec" localSheetId="16">'dem20'!#REF!</definedName>
    <definedName name="justice" localSheetId="9">#REF!</definedName>
    <definedName name="justice" localSheetId="11">#REF!</definedName>
    <definedName name="justice" localSheetId="13">#REF!</definedName>
    <definedName name="justice" localSheetId="16">'dem20'!#REF!</definedName>
    <definedName name="justice" localSheetId="17">#REF!</definedName>
    <definedName name="justice" localSheetId="19">#REF!</definedName>
    <definedName name="justice" localSheetId="20">#REF!</definedName>
    <definedName name="justice" localSheetId="21">#REF!</definedName>
    <definedName name="justice" localSheetId="22">#REF!</definedName>
    <definedName name="justice" localSheetId="23">#REF!</definedName>
    <definedName name="justice" localSheetId="25">#REF!</definedName>
    <definedName name="justice" localSheetId="27">#REF!</definedName>
    <definedName name="justice" localSheetId="29">#REF!</definedName>
    <definedName name="justice" localSheetId="30">#REF!</definedName>
    <definedName name="justice" localSheetId="33">#REF!</definedName>
    <definedName name="justice" localSheetId="34">#REF!</definedName>
    <definedName name="justice" localSheetId="36">#REF!</definedName>
    <definedName name="justice" localSheetId="37">#REF!</definedName>
    <definedName name="justice" localSheetId="4">#REF!</definedName>
    <definedName name="justice" localSheetId="6">#REF!</definedName>
    <definedName name="justice">#REF!</definedName>
    <definedName name="justicerec" localSheetId="13">#REF!</definedName>
    <definedName name="justicerec" localSheetId="16">'dem20'!#REF!</definedName>
    <definedName name="justicerec" localSheetId="17">#REF!</definedName>
    <definedName name="justicerec" localSheetId="19">[15]dem21!$E$128:$L$128</definedName>
    <definedName name="justicerec" localSheetId="20">#REF!</definedName>
    <definedName name="justicerec" localSheetId="21">#REF!</definedName>
    <definedName name="justicerec" localSheetId="22">#REF!</definedName>
    <definedName name="justicerec" localSheetId="23">#REF!</definedName>
    <definedName name="justicerec" localSheetId="25">#REF!</definedName>
    <definedName name="justicerec" localSheetId="27">[16]dem21!$E$128:$L$128</definedName>
    <definedName name="justicerec" localSheetId="29">[15]dem21!$E$128:$L$128</definedName>
    <definedName name="justicerec" localSheetId="30">[15]dem21!$E$128:$L$128</definedName>
    <definedName name="justicerec" localSheetId="33">[15]dem21!$E$128:$L$128</definedName>
    <definedName name="justicerec" localSheetId="34">[15]dem21!$E$128:$L$128</definedName>
    <definedName name="justicerec" localSheetId="36">#REF!</definedName>
    <definedName name="justicerec" localSheetId="37">#REF!</definedName>
    <definedName name="justicerec" localSheetId="6">#REF!</definedName>
    <definedName name="justicerec">#REF!</definedName>
    <definedName name="labour" localSheetId="31">'dem38'!#REF!</definedName>
    <definedName name="Labour" localSheetId="5">'dem7'!#REF!</definedName>
    <definedName name="Labour" localSheetId="6">'dem9'!#REF!</definedName>
    <definedName name="loan" localSheetId="9">'dem13'!#REF!</definedName>
    <definedName name="loan" localSheetId="12">'dem16'!#REF!</definedName>
    <definedName name="lottery1" localSheetId="13">#REF!</definedName>
    <definedName name="lottery1" localSheetId="17">#REF!</definedName>
    <definedName name="lottery1" localSheetId="20">#REF!</definedName>
    <definedName name="lottery1" localSheetId="21">#REF!</definedName>
    <definedName name="lottery1" localSheetId="23">#REF!</definedName>
    <definedName name="lottery1" localSheetId="25">#REF!</definedName>
    <definedName name="lottery1" localSheetId="29">#REF!</definedName>
    <definedName name="lottery1" localSheetId="34">#REF!</definedName>
    <definedName name="lottery1" localSheetId="36">#REF!</definedName>
    <definedName name="lottery1" localSheetId="37">#REF!</definedName>
    <definedName name="lottery1" localSheetId="6">#REF!</definedName>
    <definedName name="lottery1">#REF!</definedName>
    <definedName name="lr" localSheetId="7">#REF!</definedName>
    <definedName name="lr" localSheetId="11">#REF!</definedName>
    <definedName name="lr" localSheetId="13">#REF!</definedName>
    <definedName name="lr" localSheetId="14">#REF!</definedName>
    <definedName name="lr" localSheetId="15">#REF!</definedName>
    <definedName name="lr" localSheetId="16">#REF!</definedName>
    <definedName name="lr" localSheetId="17">'dem21'!#REF!</definedName>
    <definedName name="lr" localSheetId="18">'dem22'!#REF!</definedName>
    <definedName name="lr" localSheetId="19">#REF!</definedName>
    <definedName name="lr" localSheetId="20">#REF!</definedName>
    <definedName name="lr" localSheetId="21">#REF!</definedName>
    <definedName name="lr" localSheetId="23">#REF!</definedName>
    <definedName name="lr" localSheetId="25">#REF!</definedName>
    <definedName name="lr" localSheetId="27">#REF!</definedName>
    <definedName name="lr" localSheetId="29">#REF!</definedName>
    <definedName name="lr" localSheetId="30">#REF!</definedName>
    <definedName name="lr" localSheetId="31">'dem38'!#REF!</definedName>
    <definedName name="lr" localSheetId="33">#REF!</definedName>
    <definedName name="lr" localSheetId="34">#REF!</definedName>
    <definedName name="lr" localSheetId="36">#REF!</definedName>
    <definedName name="lr" localSheetId="37">#REF!</definedName>
    <definedName name="lr" localSheetId="4">#REF!</definedName>
    <definedName name="lr" localSheetId="6">#REF!</definedName>
    <definedName name="lr">#REF!</definedName>
    <definedName name="lrrec" localSheetId="7">#REF!</definedName>
    <definedName name="lrrec" localSheetId="11">#REF!</definedName>
    <definedName name="lrrec" localSheetId="13">#REF!</definedName>
    <definedName name="lrrec" localSheetId="14">#REF!</definedName>
    <definedName name="lrrec" localSheetId="16">#REF!</definedName>
    <definedName name="lrrec" localSheetId="17">'dem21'!#REF!</definedName>
    <definedName name="lrrec" localSheetId="18">'dem22'!#REF!</definedName>
    <definedName name="lrrec" localSheetId="19">#REF!</definedName>
    <definedName name="lrrec" localSheetId="20">#REF!</definedName>
    <definedName name="lrrec" localSheetId="21">#REF!</definedName>
    <definedName name="lrrec" localSheetId="23">#REF!</definedName>
    <definedName name="lrrec" localSheetId="24">#REF!</definedName>
    <definedName name="lrrec" localSheetId="25">#REF!</definedName>
    <definedName name="lrrec" localSheetId="27">#REF!</definedName>
    <definedName name="lrrec" localSheetId="29">#REF!</definedName>
    <definedName name="lrrec" localSheetId="30">#REF!</definedName>
    <definedName name="lrrec" localSheetId="33">#REF!</definedName>
    <definedName name="lrrec" localSheetId="34">#REF!</definedName>
    <definedName name="lrrec" localSheetId="36">#REF!</definedName>
    <definedName name="lrrec" localSheetId="37">#REF!</definedName>
    <definedName name="lrrec" localSheetId="4">#REF!</definedName>
    <definedName name="lrrec" localSheetId="6">#REF!</definedName>
    <definedName name="lrrec">#REF!</definedName>
    <definedName name="med" localSheetId="31">'dem38'!#REF!</definedName>
    <definedName name="mgs" localSheetId="10">'dem14'!#REF!</definedName>
    <definedName name="mgs" localSheetId="12">'dem16'!#REF!</definedName>
    <definedName name="mi" localSheetId="15">'dem19'!#REF!</definedName>
    <definedName name="micap" localSheetId="15">'dem19'!#REF!</definedName>
    <definedName name="minister" localSheetId="10">'dem14'!#REF!</definedName>
    <definedName name="minor" localSheetId="31">'dem38'!#REF!</definedName>
    <definedName name="minrec" localSheetId="10">'dem14'!#REF!</definedName>
    <definedName name="nc" localSheetId="0">#REF!</definedName>
    <definedName name="nc" localSheetId="7">#REF!</definedName>
    <definedName name="nc" localSheetId="9">#REF!</definedName>
    <definedName name="nc" localSheetId="11">#REF!</definedName>
    <definedName name="nc" localSheetId="13">#REF!</definedName>
    <definedName name="nc" localSheetId="14">#REF!</definedName>
    <definedName name="nc" localSheetId="16">#REF!</definedName>
    <definedName name="nc" localSheetId="17">'dem21'!#REF!</definedName>
    <definedName name="nc" localSheetId="18">'dem22'!#REF!</definedName>
    <definedName name="nc" localSheetId="19">#REF!</definedName>
    <definedName name="nc" localSheetId="20">#REF!</definedName>
    <definedName name="nc" localSheetId="21">#REF!</definedName>
    <definedName name="nc" localSheetId="23">#REF!</definedName>
    <definedName name="nc" localSheetId="24">#REF!</definedName>
    <definedName name="nc" localSheetId="25">#REF!</definedName>
    <definedName name="nc" localSheetId="26">#REF!</definedName>
    <definedName name="nc" localSheetId="27">#REF!</definedName>
    <definedName name="nc" localSheetId="29">#REF!</definedName>
    <definedName name="nc" localSheetId="30">#REF!</definedName>
    <definedName name="nc" localSheetId="33">#REF!</definedName>
    <definedName name="nc" localSheetId="34">#REF!</definedName>
    <definedName name="nc" localSheetId="35">#REF!</definedName>
    <definedName name="nc" localSheetId="36">#REF!</definedName>
    <definedName name="nc" localSheetId="37">#REF!</definedName>
    <definedName name="nc" localSheetId="4">#REF!</definedName>
    <definedName name="nc" localSheetId="6">#REF!</definedName>
    <definedName name="nc">#REF!</definedName>
    <definedName name="ncfund" localSheetId="0">#REF!</definedName>
    <definedName name="ncfund" localSheetId="9">#REF!</definedName>
    <definedName name="ncfund" localSheetId="11">#REF!</definedName>
    <definedName name="ncfund" localSheetId="13">#REF!</definedName>
    <definedName name="ncfund" localSheetId="16">#REF!</definedName>
    <definedName name="ncfund" localSheetId="17">'dem21'!#REF!</definedName>
    <definedName name="ncfund" localSheetId="18">'dem22'!#REF!</definedName>
    <definedName name="ncfund" localSheetId="19">#REF!</definedName>
    <definedName name="ncfund" localSheetId="20">#REF!</definedName>
    <definedName name="ncfund" localSheetId="21">#REF!</definedName>
    <definedName name="ncfund" localSheetId="23">#REF!</definedName>
    <definedName name="ncfund" localSheetId="24">#REF!</definedName>
    <definedName name="ncfund" localSheetId="25">#REF!</definedName>
    <definedName name="ncfund" localSheetId="26">#REF!</definedName>
    <definedName name="ncfund" localSheetId="27">#REF!</definedName>
    <definedName name="ncfund" localSheetId="29">#REF!</definedName>
    <definedName name="ncfund" localSheetId="30">#REF!</definedName>
    <definedName name="ncfund" localSheetId="33">#REF!</definedName>
    <definedName name="ncfund" localSheetId="34">#REF!</definedName>
    <definedName name="ncfund" localSheetId="35">#REF!</definedName>
    <definedName name="ncfund" localSheetId="36">#REF!</definedName>
    <definedName name="ncfund" localSheetId="37">#REF!</definedName>
    <definedName name="ncfund" localSheetId="4">#REF!</definedName>
    <definedName name="ncfund" localSheetId="6">#REF!</definedName>
    <definedName name="ncfund">#REF!</definedName>
    <definedName name="ncfund1" localSheetId="17">'dem21'!#REF!</definedName>
    <definedName name="ncfund1" localSheetId="18">'dem22'!#REF!</definedName>
    <definedName name="ncrec" localSheetId="0">#REF!</definedName>
    <definedName name="ncrec" localSheetId="8">#REF!</definedName>
    <definedName name="ncrec" localSheetId="9">#REF!</definedName>
    <definedName name="ncrec" localSheetId="11">#REF!</definedName>
    <definedName name="ncrec" localSheetId="13">#REF!</definedName>
    <definedName name="ncrec" localSheetId="16">#REF!</definedName>
    <definedName name="ncrec" localSheetId="17">#REF!</definedName>
    <definedName name="ncrec" localSheetId="19">#REF!</definedName>
    <definedName name="ncrec" localSheetId="20">#REF!</definedName>
    <definedName name="ncrec" localSheetId="21">#REF!</definedName>
    <definedName name="ncrec" localSheetId="23">#REF!</definedName>
    <definedName name="ncrec" localSheetId="25">#REF!</definedName>
    <definedName name="ncrec" localSheetId="26">#REF!</definedName>
    <definedName name="ncrec" localSheetId="27">#REF!</definedName>
    <definedName name="ncrec" localSheetId="29">#REF!</definedName>
    <definedName name="ncrec" localSheetId="30">#REF!</definedName>
    <definedName name="ncrec" localSheetId="33">#REF!</definedName>
    <definedName name="ncrec" localSheetId="34">#REF!</definedName>
    <definedName name="ncrec" localSheetId="35">#REF!</definedName>
    <definedName name="ncrec" localSheetId="36">#REF!</definedName>
    <definedName name="ncrec" localSheetId="37">#REF!</definedName>
    <definedName name="ncrec" localSheetId="4">#REF!</definedName>
    <definedName name="ncrec" localSheetId="6">#REF!</definedName>
    <definedName name="ncrec">#REF!</definedName>
    <definedName name="ncrec1" localSheetId="8">#REF!</definedName>
    <definedName name="ncrec1" localSheetId="11">#REF!</definedName>
    <definedName name="ncrec1" localSheetId="13">#REF!</definedName>
    <definedName name="ncrec1" localSheetId="1">#REF!</definedName>
    <definedName name="ncrec1" localSheetId="16">#REF!</definedName>
    <definedName name="ncrec1" localSheetId="17">'dem21'!#REF!</definedName>
    <definedName name="ncrec1" localSheetId="18">'dem22'!#REF!</definedName>
    <definedName name="ncrec1" localSheetId="19">#REF!</definedName>
    <definedName name="ncrec1" localSheetId="20">#REF!</definedName>
    <definedName name="ncrec1" localSheetId="21">#REF!</definedName>
    <definedName name="ncrec1" localSheetId="23">#REF!</definedName>
    <definedName name="ncrec1" localSheetId="25">#REF!</definedName>
    <definedName name="ncrec1" localSheetId="26">#REF!</definedName>
    <definedName name="ncrec1" localSheetId="27">#REF!</definedName>
    <definedName name="ncrec1" localSheetId="29">#REF!</definedName>
    <definedName name="ncrec1" localSheetId="30">#REF!</definedName>
    <definedName name="ncrec1" localSheetId="33">#REF!</definedName>
    <definedName name="ncrec1" localSheetId="34">#REF!</definedName>
    <definedName name="ncrec1" localSheetId="35">#REF!</definedName>
    <definedName name="ncrec1" localSheetId="36">#REF!</definedName>
    <definedName name="ncrec1" localSheetId="37">#REF!</definedName>
    <definedName name="ncrec1" localSheetId="4">#REF!</definedName>
    <definedName name="ncrec1" localSheetId="5">#REF!</definedName>
    <definedName name="ncrec1" localSheetId="6">#REF!</definedName>
    <definedName name="ncrec1">#REF!</definedName>
    <definedName name="ncrec2" localSheetId="17">'dem21'!#REF!</definedName>
    <definedName name="ncrec2" localSheetId="18">'dem22'!#REF!</definedName>
    <definedName name="ncse" localSheetId="28">'Dem35'!#REF!</definedName>
    <definedName name="non_plan">'dem39'!A1</definedName>
    <definedName name="np" localSheetId="0">'dem1'!#REF!</definedName>
    <definedName name="np" localSheetId="7">'dem11'!#REF!</definedName>
    <definedName name="np" localSheetId="8">'dem12'!#REF!</definedName>
    <definedName name="np" localSheetId="9">'dem13'!#REF!</definedName>
    <definedName name="np" localSheetId="10">'dem14'!#REF!</definedName>
    <definedName name="np" localSheetId="11">'dem15'!#REF!</definedName>
    <definedName name="np" localSheetId="12">'dem16'!#REF!</definedName>
    <definedName name="np" localSheetId="13">'dem17'!#REF!</definedName>
    <definedName name="np" localSheetId="14">'dem18'!#REF!</definedName>
    <definedName name="np" localSheetId="15">'dem19'!#REF!</definedName>
    <definedName name="np" localSheetId="1">'dem2'!#REF!</definedName>
    <definedName name="np" localSheetId="16">'dem20'!#REF!</definedName>
    <definedName name="np" localSheetId="17">'dem21'!#REF!</definedName>
    <definedName name="np" localSheetId="18">'dem22'!#REF!</definedName>
    <definedName name="np" localSheetId="19">'dem26'!#REF!</definedName>
    <definedName name="np" localSheetId="20">'dem27'!#REF!</definedName>
    <definedName name="np" localSheetId="21">'dem28'!#REF!</definedName>
    <definedName name="np" localSheetId="22">'dem29'!#REF!</definedName>
    <definedName name="np" localSheetId="2">'dem3'!#REF!</definedName>
    <definedName name="np" localSheetId="23">'dem30'!#REF!</definedName>
    <definedName name="np" localSheetId="24">'dem31'!#REF!</definedName>
    <definedName name="np" localSheetId="25">'dem32'!#REF!</definedName>
    <definedName name="np" localSheetId="26">'dem33'!#REF!</definedName>
    <definedName name="np" localSheetId="27">'dem34'!#REF!</definedName>
    <definedName name="np" localSheetId="28">'Dem35'!#REF!</definedName>
    <definedName name="np" localSheetId="29">'dem36'!#REF!</definedName>
    <definedName name="np" localSheetId="30">'dem37'!#REF!</definedName>
    <definedName name="np" localSheetId="31">'dem38'!#REF!</definedName>
    <definedName name="np" localSheetId="32">'dem39'!#REF!</definedName>
    <definedName name="np" localSheetId="33">'dem40'!$F$53</definedName>
    <definedName name="np" localSheetId="34">dem40A!#REF!</definedName>
    <definedName name="np" localSheetId="35">'dem41'!#REF!</definedName>
    <definedName name="np" localSheetId="36">#REF!</definedName>
    <definedName name="np" localSheetId="37">#REF!</definedName>
    <definedName name="np" localSheetId="3">'dem5'!#REF!</definedName>
    <definedName name="np" localSheetId="4">'dem6'!#REF!</definedName>
    <definedName name="np" localSheetId="5">'dem7'!#REF!</definedName>
    <definedName name="np" localSheetId="6">'dem9'!#REF!</definedName>
    <definedName name="np">#REF!</definedName>
    <definedName name="Nutrition" localSheetId="8">#REF!</definedName>
    <definedName name="Nutrition" localSheetId="11">#REF!</definedName>
    <definedName name="Nutrition" localSheetId="13">#REF!</definedName>
    <definedName name="Nutrition" localSheetId="14">#REF!</definedName>
    <definedName name="Nutrition" localSheetId="1">#REF!</definedName>
    <definedName name="Nutrition" localSheetId="16">#REF!</definedName>
    <definedName name="Nutrition" localSheetId="17">#REF!</definedName>
    <definedName name="Nutrition" localSheetId="18">#REF!</definedName>
    <definedName name="Nutrition" localSheetId="19">#REF!</definedName>
    <definedName name="Nutrition" localSheetId="20">#REF!</definedName>
    <definedName name="Nutrition" localSheetId="21">#REF!</definedName>
    <definedName name="Nutrition" localSheetId="23">#REF!</definedName>
    <definedName name="Nutrition" localSheetId="25">#REF!</definedName>
    <definedName name="Nutrition" localSheetId="29">#REF!</definedName>
    <definedName name="Nutrition" localSheetId="30">#REF!</definedName>
    <definedName name="Nutrition" localSheetId="31">'dem38'!#REF!</definedName>
    <definedName name="Nutrition" localSheetId="34">#REF!</definedName>
    <definedName name="Nutrition" localSheetId="36">#REF!</definedName>
    <definedName name="Nutrition" localSheetId="37">#REF!</definedName>
    <definedName name="Nutrition" localSheetId="4">#REF!</definedName>
    <definedName name="Nutrition" localSheetId="6">#REF!</definedName>
    <definedName name="Nutrition">#REF!</definedName>
    <definedName name="oap" localSheetId="0">'dem1'!#REF!</definedName>
    <definedName name="oap" localSheetId="11">'dem15'!#REF!</definedName>
    <definedName name="oap" localSheetId="31">'dem38'!#REF!</definedName>
    <definedName name="oapCap" localSheetId="11">'dem15'!#REF!</definedName>
    <definedName name="oas" localSheetId="8">'dem12'!#REF!</definedName>
    <definedName name="oas" localSheetId="17">'dem21'!#REF!</definedName>
    <definedName name="oas" localSheetId="18">'dem22'!#REF!</definedName>
    <definedName name="oges" localSheetId="7">'dem11'!#REF!</definedName>
    <definedName name="oges" localSheetId="9">#REF!</definedName>
    <definedName name="oges" localSheetId="12">'dem16'!#REF!</definedName>
    <definedName name="oges" localSheetId="13">#REF!</definedName>
    <definedName name="oges" localSheetId="14">#REF!</definedName>
    <definedName name="oges" localSheetId="1">#REF!</definedName>
    <definedName name="oges" localSheetId="16">#REF!</definedName>
    <definedName name="oges" localSheetId="17">#REF!</definedName>
    <definedName name="oges" localSheetId="19">#REF!</definedName>
    <definedName name="oges" localSheetId="20">#REF!</definedName>
    <definedName name="oges" localSheetId="21">#REF!</definedName>
    <definedName name="oges" localSheetId="23">#REF!</definedName>
    <definedName name="oges" localSheetId="25">#REF!</definedName>
    <definedName name="oges" localSheetId="29">#REF!</definedName>
    <definedName name="oges" localSheetId="30">#REF!</definedName>
    <definedName name="oges" localSheetId="32">#REF!</definedName>
    <definedName name="oges" localSheetId="34">#REF!</definedName>
    <definedName name="oges" localSheetId="35">'dem41'!#REF!</definedName>
    <definedName name="oges" localSheetId="36">#REF!</definedName>
    <definedName name="oges" localSheetId="37">#REF!</definedName>
    <definedName name="oges" localSheetId="4">#REF!</definedName>
    <definedName name="oges" localSheetId="6">#REF!</definedName>
    <definedName name="oges">#REF!</definedName>
    <definedName name="ordp" localSheetId="28">'Dem35'!#REF!</definedName>
    <definedName name="ordp" localSheetId="31">'dem38'!#REF!</definedName>
    <definedName name="ordpcap" localSheetId="28">'Dem35'!#REF!</definedName>
    <definedName name="ordprec" localSheetId="28">'Dem35'!#REF!</definedName>
    <definedName name="osap" localSheetId="20">'dem27'!#REF!</definedName>
    <definedName name="osap" localSheetId="21">'dem28'!#REF!</definedName>
    <definedName name="osap" localSheetId="22">'dem29'!#REF!</definedName>
    <definedName name="osapcap" localSheetId="20">'dem27'!#REF!</definedName>
    <definedName name="osapcap" localSheetId="21">'dem28'!#REF!</definedName>
    <definedName name="osapcap" localSheetId="22">'dem29'!#REF!</definedName>
    <definedName name="osr" localSheetId="31">'dem38'!#REF!</definedName>
    <definedName name="ossrec" localSheetId="4">'dem6'!#REF!</definedName>
    <definedName name="otd" localSheetId="8">'dem12'!#REF!</definedName>
    <definedName name="otdrec" localSheetId="8">'dem12'!#REF!</definedName>
    <definedName name="otdrec" localSheetId="35">'dem41'!#REF!</definedName>
    <definedName name="pension" localSheetId="9">#REF!</definedName>
    <definedName name="pension" localSheetId="11">#REF!</definedName>
    <definedName name="pension" localSheetId="13">#REF!</definedName>
    <definedName name="pension" localSheetId="14">#REF!</definedName>
    <definedName name="pension" localSheetId="16">'dem20'!#REF!</definedName>
    <definedName name="pension" localSheetId="17">#REF!</definedName>
    <definedName name="pension" localSheetId="19">#REF!</definedName>
    <definedName name="pension" localSheetId="20">#REF!</definedName>
    <definedName name="pension" localSheetId="21">#REF!</definedName>
    <definedName name="pension" localSheetId="23">#REF!</definedName>
    <definedName name="pension" localSheetId="25">#REF!</definedName>
    <definedName name="pension" localSheetId="29">#REF!</definedName>
    <definedName name="pension" localSheetId="30">#REF!</definedName>
    <definedName name="pension" localSheetId="32">#REF!</definedName>
    <definedName name="pension" localSheetId="34">#REF!</definedName>
    <definedName name="pension" localSheetId="36">#REF!</definedName>
    <definedName name="pension" localSheetId="37">#REF!</definedName>
    <definedName name="pension" localSheetId="4">#REF!</definedName>
    <definedName name="pension" localSheetId="6">#REF!</definedName>
    <definedName name="pension">#REF!</definedName>
    <definedName name="plant" localSheetId="12">'dem16'!#REF!</definedName>
    <definedName name="powCaprec" localSheetId="23">'dem30'!#REF!</definedName>
    <definedName name="powCaprec" localSheetId="24">'dem31'!#REF!</definedName>
    <definedName name="Power" localSheetId="23">'dem30'!#REF!</definedName>
    <definedName name="Power" localSheetId="24">'dem31'!#REF!</definedName>
    <definedName name="power" localSheetId="31">'dem38'!#REF!</definedName>
    <definedName name="powercap" localSheetId="23">'dem30'!#REF!</definedName>
    <definedName name="powercap" localSheetId="24">'dem31'!#REF!</definedName>
    <definedName name="powerrec" localSheetId="23">'dem30'!#REF!</definedName>
    <definedName name="powerrec" localSheetId="24">'dem31'!#REF!</definedName>
    <definedName name="powerrec1" localSheetId="23">'dem30'!#REF!</definedName>
    <definedName name="powerrec1" localSheetId="24">'dem31'!#REF!</definedName>
    <definedName name="powloan" localSheetId="23">'dem30'!#REF!</definedName>
    <definedName name="powloan" localSheetId="24">'dem31'!#REF!</definedName>
    <definedName name="_xlnm.Print_Area" localSheetId="0">'dem1'!$A$1:$H$39</definedName>
    <definedName name="_xlnm.Print_Area" localSheetId="7">'dem11'!$A$1:$H$38</definedName>
    <definedName name="_xlnm.Print_Area" localSheetId="8">'dem12'!$A$1:$H$88</definedName>
    <definedName name="_xlnm.Print_Area" localSheetId="9">'dem13'!$A$1:$H$135</definedName>
    <definedName name="_xlnm.Print_Area" localSheetId="10">'dem14'!$A$1:$H$59</definedName>
    <definedName name="_xlnm.Print_Area" localSheetId="11">'dem15'!$A$1:$H$53</definedName>
    <definedName name="_xlnm.Print_Area" localSheetId="12">'dem16'!$A$1:$H$69</definedName>
    <definedName name="_xlnm.Print_Area" localSheetId="13">'dem17'!$A$1:$H$53</definedName>
    <definedName name="_xlnm.Print_Area" localSheetId="14">'dem18'!$A$1:$H$32</definedName>
    <definedName name="_xlnm.Print_Area" localSheetId="15">'dem19'!$A$1:$H$64</definedName>
    <definedName name="_xlnm.Print_Area" localSheetId="1">'dem2'!$A$1:$H$77</definedName>
    <definedName name="_xlnm.Print_Area" localSheetId="16">'dem20'!$A$1:$H$27</definedName>
    <definedName name="_xlnm.Print_Area" localSheetId="17">'dem21'!$A$1:$H$28</definedName>
    <definedName name="_xlnm.Print_Area" localSheetId="18">'dem22'!$A$1:$G$122</definedName>
    <definedName name="_xlnm.Print_Area" localSheetId="19">'dem26'!$A$1:$H$38</definedName>
    <definedName name="_xlnm.Print_Area" localSheetId="20">'dem27'!$A$1:$H$40</definedName>
    <definedName name="_xlnm.Print_Area" localSheetId="21">'dem28'!$A$1:$H$35</definedName>
    <definedName name="_xlnm.Print_Area" localSheetId="22">'dem29'!$A$1:$H$34</definedName>
    <definedName name="_xlnm.Print_Area" localSheetId="2">'dem3'!$A$1:$H$66</definedName>
    <definedName name="_xlnm.Print_Area" localSheetId="23">'dem30'!$A$1:$H$172</definedName>
    <definedName name="_xlnm.Print_Area" localSheetId="24">'dem31'!$A$1:$H$92</definedName>
    <definedName name="_xlnm.Print_Area" localSheetId="25">'dem32'!$A$1:$H$31</definedName>
    <definedName name="_xlnm.Print_Area" localSheetId="26">'dem33'!$A$1:$H$52</definedName>
    <definedName name="_xlnm.Print_Area" localSheetId="27">'dem34'!$A$1:$H$133</definedName>
    <definedName name="_xlnm.Print_Area" localSheetId="28">'Dem35'!$A$1:$H$239</definedName>
    <definedName name="_xlnm.Print_Area" localSheetId="29">'dem36'!$A$1:$H$29</definedName>
    <definedName name="_xlnm.Print_Area" localSheetId="30">'dem37'!$A$1:$H$31</definedName>
    <definedName name="_xlnm.Print_Area" localSheetId="31">'dem38'!$A$1:$H$79</definedName>
    <definedName name="_xlnm.Print_Area" localSheetId="32">'dem39'!$A$1:$H$44</definedName>
    <definedName name="_xlnm.Print_Area" localSheetId="33">'dem40'!$A$1:$H$61</definedName>
    <definedName name="_xlnm.Print_Area" localSheetId="34">dem40A!$A$1:$H$70</definedName>
    <definedName name="_xlnm.Print_Area" localSheetId="35">'dem41'!$A$1:$H$142</definedName>
    <definedName name="_xlnm.Print_Area" localSheetId="36">'dem42'!$A$1:$H$28</definedName>
    <definedName name="_xlnm.Print_Area" localSheetId="37">'dem43'!$A$1:$H$37</definedName>
    <definedName name="_xlnm.Print_Area" localSheetId="38">'dem47'!$A$1:$H$40</definedName>
    <definedName name="_xlnm.Print_Area" localSheetId="3">'dem5'!$A$1:$H$52</definedName>
    <definedName name="_xlnm.Print_Area" localSheetId="4">'dem6'!$A$1:$H$31</definedName>
    <definedName name="_xlnm.Print_Area" localSheetId="5">'dem7'!$A$1:$G$64</definedName>
    <definedName name="_xlnm.Print_Area" localSheetId="6">'dem9'!$A$1:$H$34</definedName>
    <definedName name="_xlnm.Print_Titles" localSheetId="0">'dem1'!$12:$14</definedName>
    <definedName name="_xlnm.Print_Titles" localSheetId="7">'dem11'!$12:$14</definedName>
    <definedName name="_xlnm.Print_Titles" localSheetId="8">'dem12'!$12:$14</definedName>
    <definedName name="_xlnm.Print_Titles" localSheetId="9">'dem13'!$12:$14</definedName>
    <definedName name="_xlnm.Print_Titles" localSheetId="10">'dem14'!$12:$14</definedName>
    <definedName name="_xlnm.Print_Titles" localSheetId="11">'dem15'!$12:$14</definedName>
    <definedName name="_xlnm.Print_Titles" localSheetId="12">'dem16'!$12:$14</definedName>
    <definedName name="_xlnm.Print_Titles" localSheetId="13">'dem17'!$12:$14</definedName>
    <definedName name="_xlnm.Print_Titles" localSheetId="14">'dem18'!$11:$13</definedName>
    <definedName name="_xlnm.Print_Titles" localSheetId="15">'dem19'!$12:$14</definedName>
    <definedName name="_xlnm.Print_Titles" localSheetId="1">'dem2'!$12:$14</definedName>
    <definedName name="_xlnm.Print_Titles" localSheetId="16">'dem20'!$13:$14</definedName>
    <definedName name="_xlnm.Print_Titles" localSheetId="17">'dem21'!$13:$14</definedName>
    <definedName name="_xlnm.Print_Titles" localSheetId="18">'dem22'!$12:$13</definedName>
    <definedName name="_xlnm.Print_Titles" localSheetId="19">'dem26'!$12:$14</definedName>
    <definedName name="_xlnm.Print_Titles" localSheetId="20">'dem27'!$13:$15</definedName>
    <definedName name="_xlnm.Print_Titles" localSheetId="21">'dem28'!$12:$13</definedName>
    <definedName name="_xlnm.Print_Titles" localSheetId="22">'dem29'!$12:$14</definedName>
    <definedName name="_xlnm.Print_Titles" localSheetId="2">'dem3'!$12:$14</definedName>
    <definedName name="_xlnm.Print_Titles" localSheetId="23">'dem30'!$12:$14</definedName>
    <definedName name="_xlnm.Print_Titles" localSheetId="24">'dem31'!$12:$14</definedName>
    <definedName name="_xlnm.Print_Titles" localSheetId="25">'dem32'!$12:$14</definedName>
    <definedName name="_xlnm.Print_Titles" localSheetId="26">'dem33'!$12:$14</definedName>
    <definedName name="_xlnm.Print_Titles" localSheetId="27">'dem34'!$12:$14</definedName>
    <definedName name="_xlnm.Print_Titles" localSheetId="28">'Dem35'!$12:$14</definedName>
    <definedName name="_xlnm.Print_Titles" localSheetId="29">'dem36'!$13:$14</definedName>
    <definedName name="_xlnm.Print_Titles" localSheetId="30">'dem37'!$13:$14</definedName>
    <definedName name="_xlnm.Print_Titles" localSheetId="31">'dem38'!$12:$14</definedName>
    <definedName name="_xlnm.Print_Titles" localSheetId="32">'dem39'!$12:$14</definedName>
    <definedName name="_xlnm.Print_Titles" localSheetId="33">'dem40'!$12:$14</definedName>
    <definedName name="_xlnm.Print_Titles" localSheetId="34">dem40A!$12:$14</definedName>
    <definedName name="_xlnm.Print_Titles" localSheetId="35">'dem41'!$13:$14</definedName>
    <definedName name="_xlnm.Print_Titles" localSheetId="36">'dem42'!$12:$14</definedName>
    <definedName name="_xlnm.Print_Titles" localSheetId="37">'dem43'!$12:$14</definedName>
    <definedName name="_xlnm.Print_Titles" localSheetId="38">'dem47'!$12:$14</definedName>
    <definedName name="_xlnm.Print_Titles" localSheetId="3">'dem5'!$13:$14</definedName>
    <definedName name="_xlnm.Print_Titles" localSheetId="4">'dem6'!$11:$14</definedName>
    <definedName name="_xlnm.Print_Titles" localSheetId="5">'dem7'!$12:$14</definedName>
    <definedName name="_xlnm.Print_Titles" localSheetId="6">'dem9'!$12:$14</definedName>
    <definedName name="public" localSheetId="31">'dem38'!#REF!</definedName>
    <definedName name="pw" localSheetId="9">'dem13'!#REF!</definedName>
    <definedName name="pw" localSheetId="13">#REF!</definedName>
    <definedName name="pw" localSheetId="1">#REF!</definedName>
    <definedName name="pw" localSheetId="17">#REF!</definedName>
    <definedName name="pw" localSheetId="20">#REF!</definedName>
    <definedName name="pw" localSheetId="21">#REF!</definedName>
    <definedName name="pw" localSheetId="2">'dem3'!#REF!</definedName>
    <definedName name="pw" localSheetId="23">'dem30'!#REF!</definedName>
    <definedName name="pw" localSheetId="24">'dem31'!#REF!</definedName>
    <definedName name="pw" localSheetId="25">'dem32'!#REF!</definedName>
    <definedName name="pw" localSheetId="26">'dem33'!#REF!</definedName>
    <definedName name="pw" localSheetId="27">'dem34'!#REF!</definedName>
    <definedName name="pw" localSheetId="29">#REF!</definedName>
    <definedName name="pw" localSheetId="30">#REF!</definedName>
    <definedName name="pw" localSheetId="34">#REF!</definedName>
    <definedName name="pw" localSheetId="35">'dem41'!#REF!</definedName>
    <definedName name="pw" localSheetId="36">#REF!</definedName>
    <definedName name="pw" localSheetId="37">#REF!</definedName>
    <definedName name="pw" localSheetId="4">#REF!</definedName>
    <definedName name="pw" localSheetId="5">'dem7'!#REF!</definedName>
    <definedName name="pw" localSheetId="6">'dem9'!#REF!</definedName>
    <definedName name="pw">#REF!</definedName>
    <definedName name="pwcap" localSheetId="11">#REF!</definedName>
    <definedName name="pwcap" localSheetId="13">#REF!</definedName>
    <definedName name="pwcap" localSheetId="14">#REF!</definedName>
    <definedName name="pwcap" localSheetId="16">#REF!</definedName>
    <definedName name="pwcap" localSheetId="17">'dem21'!#REF!</definedName>
    <definedName name="pwcap" localSheetId="18">'dem22'!#REF!</definedName>
    <definedName name="pwcap" localSheetId="19">#REF!</definedName>
    <definedName name="pwcap" localSheetId="20">#REF!</definedName>
    <definedName name="pwcap" localSheetId="21">#REF!</definedName>
    <definedName name="pwcap" localSheetId="2">'dem3'!#REF!</definedName>
    <definedName name="pwcap" localSheetId="23">'dem30'!#REF!</definedName>
    <definedName name="pwcap" localSheetId="24">'dem31'!#REF!</definedName>
    <definedName name="pwcap" localSheetId="25">#REF!</definedName>
    <definedName name="pwcap" localSheetId="29">#REF!</definedName>
    <definedName name="pwcap" localSheetId="30">#REF!</definedName>
    <definedName name="pwcap" localSheetId="34">#REF!</definedName>
    <definedName name="pwcap" localSheetId="36">#REF!</definedName>
    <definedName name="pwcap" localSheetId="37">#REF!</definedName>
    <definedName name="pwcap" localSheetId="4">#REF!</definedName>
    <definedName name="pwcap" localSheetId="6">#REF!</definedName>
    <definedName name="pwcap">#REF!</definedName>
    <definedName name="pwrec" localSheetId="9">'dem13'!#REF!</definedName>
    <definedName name="pwrec" localSheetId="2">'dem3'!#REF!</definedName>
    <definedName name="rb" localSheetId="23">'dem30'!#REF!</definedName>
    <definedName name="rb" localSheetId="24">'dem31'!#REF!</definedName>
    <definedName name="rb" localSheetId="27">'dem34'!#REF!</definedName>
    <definedName name="rb" localSheetId="28">'Dem35'!#REF!</definedName>
    <definedName name="rbcap" localSheetId="12">'dem16'!#REF!</definedName>
    <definedName name="rbcap" localSheetId="27">'dem34'!#REF!</definedName>
    <definedName name="rbcap" localSheetId="28">'Dem35'!#REF!</definedName>
    <definedName name="rbrec" localSheetId="27">'dem34'!#REF!</definedName>
    <definedName name="rbrec" localSheetId="28">'Dem35'!#REF!</definedName>
    <definedName name="rbrec3" localSheetId="27">'dem34'!#REF!</definedName>
    <definedName name="re" localSheetId="28">'Dem35'!#REF!</definedName>
    <definedName name="RE" localSheetId="31">'dem38'!#REF!</definedName>
    <definedName name="rec" localSheetId="9">'dem13'!#REF!</definedName>
    <definedName name="rec" localSheetId="11">#REF!</definedName>
    <definedName name="rec" localSheetId="13">#REF!</definedName>
    <definedName name="rec" localSheetId="14">#REF!</definedName>
    <definedName name="rec" localSheetId="16">'dem20'!#REF!</definedName>
    <definedName name="rec" localSheetId="17">'dem21'!#REF!</definedName>
    <definedName name="rec" localSheetId="18">'dem22'!#REF!</definedName>
    <definedName name="rec" localSheetId="19">#REF!</definedName>
    <definedName name="rec" localSheetId="20">#REF!</definedName>
    <definedName name="rec" localSheetId="21">#REF!</definedName>
    <definedName name="rec" localSheetId="23">'dem30'!#REF!</definedName>
    <definedName name="rec" localSheetId="24">'dem31'!#REF!</definedName>
    <definedName name="rec" localSheetId="25">#REF!</definedName>
    <definedName name="rec" localSheetId="29">#REF!</definedName>
    <definedName name="rec" localSheetId="30">#REF!</definedName>
    <definedName name="rec" localSheetId="31">'dem38'!#REF!</definedName>
    <definedName name="rec" localSheetId="32">#REF!</definedName>
    <definedName name="rec" localSheetId="34">#REF!</definedName>
    <definedName name="rec" localSheetId="35">'dem41'!#REF!</definedName>
    <definedName name="rec" localSheetId="36">#REF!</definedName>
    <definedName name="rec" localSheetId="37">#REF!</definedName>
    <definedName name="rec" localSheetId="4">#REF!</definedName>
    <definedName name="rec" localSheetId="5">'dem7'!#REF!</definedName>
    <definedName name="rec" localSheetId="6">'dem9'!#REF!</definedName>
    <definedName name="rec">#REF!</definedName>
    <definedName name="reform" localSheetId="7">#REF!</definedName>
    <definedName name="reform" localSheetId="11">#REF!</definedName>
    <definedName name="reform" localSheetId="13">#REF!</definedName>
    <definedName name="reform" localSheetId="14">#REF!</definedName>
    <definedName name="reform" localSheetId="16">#REF!</definedName>
    <definedName name="reform" localSheetId="17">'dem21'!#REF!</definedName>
    <definedName name="reform" localSheetId="18">'dem22'!#REF!</definedName>
    <definedName name="reform" localSheetId="19">#REF!</definedName>
    <definedName name="reform" localSheetId="20">#REF!</definedName>
    <definedName name="reform" localSheetId="21">#REF!</definedName>
    <definedName name="reform" localSheetId="23">#REF!</definedName>
    <definedName name="reform" localSheetId="25">#REF!</definedName>
    <definedName name="reform" localSheetId="29">#REF!</definedName>
    <definedName name="reform" localSheetId="30">#REF!</definedName>
    <definedName name="reform" localSheetId="32">#REF!</definedName>
    <definedName name="reform" localSheetId="34">#REF!</definedName>
    <definedName name="reform" localSheetId="36">#REF!</definedName>
    <definedName name="reform" localSheetId="37">#REF!</definedName>
    <definedName name="reform" localSheetId="4">#REF!</definedName>
    <definedName name="reform" localSheetId="6">#REF!</definedName>
    <definedName name="reform">#REF!</definedName>
    <definedName name="research" localSheetId="31">'dem38'!#REF!</definedName>
    <definedName name="revise" localSheetId="0">'dem1'!$D$55:$H$55</definedName>
    <definedName name="revise" localSheetId="7">'dem11'!$D$52:$H$52</definedName>
    <definedName name="revise" localSheetId="8">'dem12'!#REF!</definedName>
    <definedName name="revise" localSheetId="9">'dem13'!$D$152:$H$152</definedName>
    <definedName name="revise" localSheetId="10">'dem14'!$D$67:$H$67</definedName>
    <definedName name="revise" localSheetId="11">'dem15'!$D$66:$H$66</definedName>
    <definedName name="revise" localSheetId="12">'dem16'!$D$86:$H$86</definedName>
    <definedName name="revise" localSheetId="13">'dem17'!$D$62:$H$62</definedName>
    <definedName name="revise" localSheetId="14">'dem18'!$D$41:$H$41</definedName>
    <definedName name="revise" localSheetId="15">'dem19'!$D$79:$H$79</definedName>
    <definedName name="revise" localSheetId="1">'dem2'!$E$38:$E$38</definedName>
    <definedName name="revise" localSheetId="16">'dem20'!$D$40:$H$40</definedName>
    <definedName name="revise" localSheetId="17">'dem21'!$D$40:$H$40</definedName>
    <definedName name="revise" localSheetId="18">'dem22'!$D$135:$G$135</definedName>
    <definedName name="revise" localSheetId="19">'dem26'!$D$53:$H$53</definedName>
    <definedName name="revise" localSheetId="20">'dem27'!$D$56:$H$56</definedName>
    <definedName name="revise" localSheetId="21">'dem28'!$D$51:$H$51</definedName>
    <definedName name="revise" localSheetId="22">'dem29'!$D$49:$H$49</definedName>
    <definedName name="revise" localSheetId="2">'dem3'!$D$80:$H$80</definedName>
    <definedName name="revise" localSheetId="23">'dem30'!$D$187:$H$187</definedName>
    <definedName name="revise" localSheetId="24">'dem31'!$D$106:$H$106</definedName>
    <definedName name="revise" localSheetId="25">'dem32'!$D$47:$H$47</definedName>
    <definedName name="revise" localSheetId="26">'dem33'!$D$68:$H$68</definedName>
    <definedName name="revise" localSheetId="27">'dem34'!$D$146:$H$146</definedName>
    <definedName name="revise" localSheetId="28">'Dem35'!$D$264:$H$264</definedName>
    <definedName name="revise" localSheetId="29">'dem36'!$D$45:$H$45</definedName>
    <definedName name="revise" localSheetId="30">'dem37'!$D$55:$H$55</definedName>
    <definedName name="revise" localSheetId="31">'dem38'!$D$105:$H$105</definedName>
    <definedName name="revise" localSheetId="32">'dem39'!$D$48:$H$48</definedName>
    <definedName name="revise" localSheetId="33">'dem40'!$D$79:$J$79</definedName>
    <definedName name="revise" localSheetId="34">dem40A!$D$96:$H$96</definedName>
    <definedName name="revise" localSheetId="35">'dem41'!$D$159:$H$159</definedName>
    <definedName name="revise" localSheetId="36">'dem42'!$D$42:$H$42</definedName>
    <definedName name="revise" localSheetId="37">'dem43'!$D$50:$H$50</definedName>
    <definedName name="revise" localSheetId="3">'dem5'!$D$64:$H$64</definedName>
    <definedName name="revise" localSheetId="4">'dem6'!$D$46:$H$46</definedName>
    <definedName name="revise" localSheetId="5">'dem7'!$D$86:$G$86</definedName>
    <definedName name="revise" localSheetId="6">'dem9'!$D$52:$H$52</definedName>
    <definedName name="revise">'dem47'!$D$56:$H$56</definedName>
    <definedName name="roads" localSheetId="17">'dem21'!#REF!</definedName>
    <definedName name="roads" localSheetId="18">'dem22'!#REF!</definedName>
    <definedName name="roads" localSheetId="31">'dem38'!#REF!</definedName>
    <definedName name="roadsrec" localSheetId="27">'dem34'!#REF!</definedName>
    <definedName name="rt" localSheetId="29">'dem36'!#REF!</definedName>
    <definedName name="rt" localSheetId="30">'dem37'!#REF!</definedName>
    <definedName name="rtcap" localSheetId="29">'dem36'!#REF!</definedName>
    <definedName name="rtcap" localSheetId="30">'dem37'!#REF!</definedName>
    <definedName name="rtrec" localSheetId="29">'dem36'!#REF!</definedName>
    <definedName name="rtrec" localSheetId="30">'dem37'!#REF!</definedName>
    <definedName name="rtrec1" localSheetId="29">'dem36'!#REF!</definedName>
    <definedName name="rtrec1" localSheetId="30">'dem37'!#REF!</definedName>
    <definedName name="rtrec2" localSheetId="29">'dem36'!#REF!</definedName>
    <definedName name="rtrec2" localSheetId="30">'dem37'!#REF!</definedName>
    <definedName name="sc" localSheetId="28">'Dem35'!#REF!</definedName>
    <definedName name="scst" localSheetId="7">'dem11'!#REF!</definedName>
    <definedName name="scst" localSheetId="8">#REF!</definedName>
    <definedName name="scst" localSheetId="13">#REF!</definedName>
    <definedName name="scst" localSheetId="1">#REF!</definedName>
    <definedName name="scst" localSheetId="16">#REF!</definedName>
    <definedName name="scst" localSheetId="17">#REF!</definedName>
    <definedName name="scst" localSheetId="18">#REF!</definedName>
    <definedName name="scst" localSheetId="20">#REF!</definedName>
    <definedName name="scst" localSheetId="21">#REF!</definedName>
    <definedName name="scst" localSheetId="23">#REF!</definedName>
    <definedName name="scst" localSheetId="25">#REF!</definedName>
    <definedName name="scst" localSheetId="28">'Dem35'!#REF!</definedName>
    <definedName name="scst" localSheetId="29">#REF!</definedName>
    <definedName name="scst" localSheetId="30">#REF!</definedName>
    <definedName name="scst" localSheetId="31">'dem38'!#REF!</definedName>
    <definedName name="scst" localSheetId="34">#REF!</definedName>
    <definedName name="scst" localSheetId="36">#REF!</definedName>
    <definedName name="scst" localSheetId="37">#REF!</definedName>
    <definedName name="scst" localSheetId="4">#REF!</definedName>
    <definedName name="scst" localSheetId="6">#REF!</definedName>
    <definedName name="scst">#REF!</definedName>
    <definedName name="scstrec" localSheetId="31">'dem38'!#REF!</definedName>
    <definedName name="ses" localSheetId="17">'dem21'!#REF!</definedName>
    <definedName name="ses" localSheetId="18">'dem22'!#REF!</definedName>
    <definedName name="ses" localSheetId="20">'dem27'!#REF!</definedName>
    <definedName name="ses" localSheetId="21">'dem28'!#REF!</definedName>
    <definedName name="ses" localSheetId="22">'dem29'!#REF!</definedName>
    <definedName name="sesrec" localSheetId="20">'dem27'!#REF!</definedName>
    <definedName name="sesrec" localSheetId="21">'dem28'!#REF!</definedName>
    <definedName name="sesrec" localSheetId="22">'dem29'!#REF!</definedName>
    <definedName name="sgs" localSheetId="10">'dem14'!#REF!</definedName>
    <definedName name="sgs" localSheetId="11">#REF!</definedName>
    <definedName name="sgs" localSheetId="13">#REF!</definedName>
    <definedName name="sgs" localSheetId="14">#REF!</definedName>
    <definedName name="sgs" localSheetId="16">#REF!</definedName>
    <definedName name="sgs" localSheetId="17">'dem21'!#REF!</definedName>
    <definedName name="sgs" localSheetId="18">'dem22'!#REF!</definedName>
    <definedName name="sgs" localSheetId="19">'dem26'!#REF!</definedName>
    <definedName name="sgs" localSheetId="20">#REF!</definedName>
    <definedName name="sgs" localSheetId="21">#REF!</definedName>
    <definedName name="sgs" localSheetId="23">#REF!</definedName>
    <definedName name="sgs" localSheetId="25">#REF!</definedName>
    <definedName name="sgs" localSheetId="29">#REF!</definedName>
    <definedName name="sgs" localSheetId="30">#REF!</definedName>
    <definedName name="sgs" localSheetId="34">#REF!</definedName>
    <definedName name="sgs" localSheetId="36">#REF!</definedName>
    <definedName name="sgs" localSheetId="37">#REF!</definedName>
    <definedName name="sgs" localSheetId="4">#REF!</definedName>
    <definedName name="sgs" localSheetId="6">#REF!</definedName>
    <definedName name="sgs">#REF!</definedName>
    <definedName name="sgsrec" localSheetId="10">'dem14'!#REF!</definedName>
    <definedName name="sgsrec" localSheetId="13">#REF!</definedName>
    <definedName name="sgsrec" localSheetId="17">#REF!</definedName>
    <definedName name="sgsrec" localSheetId="20">#REF!</definedName>
    <definedName name="sgsrec" localSheetId="21">#REF!</definedName>
    <definedName name="sgsrec" localSheetId="23">#REF!</definedName>
    <definedName name="sgsrec" localSheetId="25">#REF!</definedName>
    <definedName name="sgsrec" localSheetId="29">#REF!</definedName>
    <definedName name="sgsrec" localSheetId="34">#REF!</definedName>
    <definedName name="sgsrec" localSheetId="36">#REF!</definedName>
    <definedName name="sgsrec" localSheetId="37">#REF!</definedName>
    <definedName name="sgsrec" localSheetId="6">#REF!</definedName>
    <definedName name="sgsrec">#REF!</definedName>
    <definedName name="SocialSecurity" localSheetId="8">#REF!</definedName>
    <definedName name="SocialSecurity" localSheetId="9">#REF!</definedName>
    <definedName name="SocialSecurity" localSheetId="10">'dem14'!#REF!</definedName>
    <definedName name="SocialSecurity" localSheetId="11">#REF!</definedName>
    <definedName name="SocialSecurity" localSheetId="13">#REF!</definedName>
    <definedName name="SocialSecurity" localSheetId="14">#REF!</definedName>
    <definedName name="SocialSecurity" localSheetId="1">#REF!</definedName>
    <definedName name="SocialSecurity" localSheetId="16">#REF!</definedName>
    <definedName name="SocialSecurity" localSheetId="17">#REF!</definedName>
    <definedName name="SocialSecurity" localSheetId="18">#REF!</definedName>
    <definedName name="SocialSecurity" localSheetId="19">#REF!</definedName>
    <definedName name="SocialSecurity" localSheetId="20">#REF!</definedName>
    <definedName name="SocialSecurity" localSheetId="21">#REF!</definedName>
    <definedName name="SocialSecurity" localSheetId="23">#REF!</definedName>
    <definedName name="SocialSecurity" localSheetId="25">#REF!</definedName>
    <definedName name="SocialSecurity" localSheetId="29">#REF!</definedName>
    <definedName name="SocialSecurity" localSheetId="30">#REF!</definedName>
    <definedName name="SocialSecurity" localSheetId="31">'dem38'!#REF!</definedName>
    <definedName name="SocialSecurity" localSheetId="32">#REF!</definedName>
    <definedName name="SocialSecurity" localSheetId="34">#REF!</definedName>
    <definedName name="SocialSecurity" localSheetId="36">#REF!</definedName>
    <definedName name="SocialSecurity" localSheetId="37">#REF!</definedName>
    <definedName name="SocialSecurity" localSheetId="4">#REF!</definedName>
    <definedName name="SocialSecurity" localSheetId="6">#REF!</definedName>
    <definedName name="SocialSecurity">#REF!</definedName>
    <definedName name="socialwelfare" localSheetId="7">#REF!</definedName>
    <definedName name="socialwelfare" localSheetId="8">#REF!</definedName>
    <definedName name="socialwelfare" localSheetId="9">#REF!</definedName>
    <definedName name="socialwelfare" localSheetId="11">#REF!</definedName>
    <definedName name="socialwelfare" localSheetId="13">#REF!</definedName>
    <definedName name="socialwelfare" localSheetId="14">#REF!</definedName>
    <definedName name="socialwelfare" localSheetId="1">#REF!</definedName>
    <definedName name="socialwelfare" localSheetId="16">#REF!</definedName>
    <definedName name="socialwelfare" localSheetId="17">#REF!</definedName>
    <definedName name="socialwelfare" localSheetId="18">#REF!</definedName>
    <definedName name="socialwelfare" localSheetId="19">#REF!</definedName>
    <definedName name="socialwelfare" localSheetId="20">#REF!</definedName>
    <definedName name="socialwelfare" localSheetId="21">#REF!</definedName>
    <definedName name="socialwelfare" localSheetId="23">#REF!</definedName>
    <definedName name="socialwelfare" localSheetId="25">#REF!</definedName>
    <definedName name="socialwelfare" localSheetId="29">#REF!</definedName>
    <definedName name="socialwelfare" localSheetId="30">#REF!</definedName>
    <definedName name="socialwelfare" localSheetId="31">'dem38'!#REF!</definedName>
    <definedName name="socialwelfare" localSheetId="32">#REF!</definedName>
    <definedName name="socialwelfare" localSheetId="34">#REF!</definedName>
    <definedName name="socialwelfare" localSheetId="36">#REF!</definedName>
    <definedName name="socialwelfare" localSheetId="37">#REF!</definedName>
    <definedName name="socialwelfare" localSheetId="4">#REF!</definedName>
    <definedName name="socialwelfare" localSheetId="6">#REF!</definedName>
    <definedName name="socialwelfare">#REF!</definedName>
    <definedName name="spfrd" localSheetId="7">#REF!</definedName>
    <definedName name="spfrd" localSheetId="8">'dem12'!#REF!</definedName>
    <definedName name="spfrd" localSheetId="9">#REF!</definedName>
    <definedName name="spfrd" localSheetId="11">#REF!</definedName>
    <definedName name="spfrd" localSheetId="13">#REF!</definedName>
    <definedName name="spfrd" localSheetId="16">#REF!</definedName>
    <definedName name="spfrd" localSheetId="17">#REF!</definedName>
    <definedName name="spfrd" localSheetId="19">#REF!</definedName>
    <definedName name="spfrd" localSheetId="20">#REF!</definedName>
    <definedName name="spfrd" localSheetId="21">#REF!</definedName>
    <definedName name="spfrd" localSheetId="23">#REF!</definedName>
    <definedName name="spfrd" localSheetId="25">#REF!</definedName>
    <definedName name="spfrd" localSheetId="28">'Dem35'!#REF!</definedName>
    <definedName name="spfrd" localSheetId="29">#REF!</definedName>
    <definedName name="spfrd" localSheetId="30">#REF!</definedName>
    <definedName name="spfrd" localSheetId="32">#REF!</definedName>
    <definedName name="spfrd" localSheetId="34">#REF!</definedName>
    <definedName name="spfrd" localSheetId="36">#REF!</definedName>
    <definedName name="spfrd" localSheetId="37">#REF!</definedName>
    <definedName name="spfrd" localSheetId="4">#REF!</definedName>
    <definedName name="spfrd" localSheetId="5">#REF!</definedName>
    <definedName name="spfrd" localSheetId="6">#REF!</definedName>
    <definedName name="spfrd">#REF!</definedName>
    <definedName name="sports" localSheetId="31">'dem38'!#REF!</definedName>
    <definedName name="sports" localSheetId="32">'dem39'!#REF!</definedName>
    <definedName name="spprg" localSheetId="31">'dem38'!#REF!</definedName>
    <definedName name="sss" localSheetId="7">#REF!</definedName>
    <definedName name="sss" localSheetId="11">#REF!</definedName>
    <definedName name="sss" localSheetId="13">#REF!</definedName>
    <definedName name="sss" localSheetId="16">#REF!</definedName>
    <definedName name="sss" localSheetId="17">'dem21'!#REF!</definedName>
    <definedName name="sss" localSheetId="18">'dem22'!#REF!</definedName>
    <definedName name="sss" localSheetId="19">#REF!</definedName>
    <definedName name="sss" localSheetId="20">#REF!</definedName>
    <definedName name="sss" localSheetId="21">#REF!</definedName>
    <definedName name="sss" localSheetId="23">#REF!</definedName>
    <definedName name="sss" localSheetId="24">#REF!</definedName>
    <definedName name="sss" localSheetId="25">#REF!</definedName>
    <definedName name="sss" localSheetId="28">'Dem35'!#REF!</definedName>
    <definedName name="sss" localSheetId="29">#REF!</definedName>
    <definedName name="sss" localSheetId="30">#REF!</definedName>
    <definedName name="sss" localSheetId="33">#REF!</definedName>
    <definedName name="sss" localSheetId="34">#REF!</definedName>
    <definedName name="sss" localSheetId="35">#REF!</definedName>
    <definedName name="sss" localSheetId="36">#REF!</definedName>
    <definedName name="sss" localSheetId="37">#REF!</definedName>
    <definedName name="sss" localSheetId="3">'dem5'!#REF!</definedName>
    <definedName name="sss" localSheetId="4">#REF!</definedName>
    <definedName name="sss" localSheetId="5">#REF!</definedName>
    <definedName name="sss" localSheetId="6">#REF!</definedName>
    <definedName name="sss">#REF!</definedName>
    <definedName name="sssrec" localSheetId="3">'dem5'!#REF!</definedName>
    <definedName name="sswrec1" localSheetId="31">'dem38'!#REF!</definedName>
    <definedName name="sswrec2" localSheetId="31">'dem38'!#REF!</definedName>
    <definedName name="stidf" localSheetId="28">'Dem35'!#REF!</definedName>
    <definedName name="summary" localSheetId="0">'dem1'!$D$47:$H$47</definedName>
    <definedName name="summary" localSheetId="7">'dem11'!$D$45:$H$45</definedName>
    <definedName name="summary" localSheetId="8">'dem12'!#REF!</definedName>
    <definedName name="summary" localSheetId="9">'dem13'!$D$142:$H$142</definedName>
    <definedName name="summary" localSheetId="10">'dem14'!$D$60:$H$60</definedName>
    <definedName name="summary" localSheetId="11">'dem15'!$D$59:$H$59</definedName>
    <definedName name="summary" localSheetId="12">'dem16'!$D$79:$H$79</definedName>
    <definedName name="summary" localSheetId="13">'dem17'!$D$58:$H$58</definedName>
    <definedName name="summary" localSheetId="14">'dem18'!$D$37:$H$37</definedName>
    <definedName name="summary" localSheetId="15">'dem19'!$D$69:$H$69</definedName>
    <definedName name="summary" localSheetId="1">'dem2'!#REF!</definedName>
    <definedName name="summary" localSheetId="16">'dem20'!$D$32:$H$32</definedName>
    <definedName name="summary" localSheetId="17">'dem21'!$D$33:$H$33</definedName>
    <definedName name="summary" localSheetId="18">'dem22'!$D$128:$G$128</definedName>
    <definedName name="summary" localSheetId="19">'dem26'!$D$48:$H$48</definedName>
    <definedName name="summary" localSheetId="20">'dem27'!$D$46:$H$46</definedName>
    <definedName name="summary" localSheetId="21">'dem28'!$D$41:$H$41</definedName>
    <definedName name="summary" localSheetId="22">'dem29'!$D$39:$H$39</definedName>
    <definedName name="summary" localSheetId="2">'dem3'!$D$73:$H$73</definedName>
    <definedName name="summary" localSheetId="23">'dem30'!$D$181:$H$181</definedName>
    <definedName name="summary" localSheetId="24">'dem31'!$D$100:$H$100</definedName>
    <definedName name="summary" localSheetId="25">'dem32'!$D$36:$H$36</definedName>
    <definedName name="summary" localSheetId="26">'dem33'!$D$57:$H$57</definedName>
    <definedName name="summary" localSheetId="27">'dem34'!$D$137:$H$137</definedName>
    <definedName name="summary" localSheetId="28">'Dem35'!$D$250:$H$250</definedName>
    <definedName name="summary" localSheetId="29">'dem36'!$D$39:$H$39</definedName>
    <definedName name="summary" localSheetId="30">'dem37'!$D$49:$H$49</definedName>
    <definedName name="summary" localSheetId="31">'dem38'!$D$94:$H$94</definedName>
    <definedName name="summary" localSheetId="32">'dem39'!#REF!</definedName>
    <definedName name="summary" localSheetId="33">'dem40'!$D$72:$J$72</definedName>
    <definedName name="summary" localSheetId="34">dem40A!$D$89:$H$89</definedName>
    <definedName name="summary" localSheetId="35">'dem41'!#REF!</definedName>
    <definedName name="summary" localSheetId="36">'dem42'!$D$32:$H$32</definedName>
    <definedName name="summary" localSheetId="37">'dem43'!$D$40:$H$40</definedName>
    <definedName name="summary" localSheetId="38">'dem47'!$D$46:$H$46</definedName>
    <definedName name="summary" localSheetId="3">'dem5'!$D$56:$H$56</definedName>
    <definedName name="summary" localSheetId="4">'dem6'!$D$40:$H$40</definedName>
    <definedName name="summary" localSheetId="5">'dem7'!$D$74:$G$74</definedName>
    <definedName name="summary" localSheetId="6">'dem9'!$D$40:$H$40</definedName>
    <definedName name="suspense" localSheetId="2">'dem3'!#REF!</definedName>
    <definedName name="suspense" localSheetId="27">'dem34'!#REF!</definedName>
    <definedName name="swc" localSheetId="0">'dem1'!#REF!</definedName>
    <definedName name="swc" localSheetId="8">'dem12'!#REF!</definedName>
    <definedName name="swc" localSheetId="13">#REF!</definedName>
    <definedName name="swc" localSheetId="17">#REF!</definedName>
    <definedName name="swc" localSheetId="20">#REF!</definedName>
    <definedName name="swc" localSheetId="21">#REF!</definedName>
    <definedName name="swc" localSheetId="23">#REF!</definedName>
    <definedName name="swc" localSheetId="25">#REF!</definedName>
    <definedName name="swc" localSheetId="29">#REF!</definedName>
    <definedName name="swc" localSheetId="30">#REF!</definedName>
    <definedName name="swc" localSheetId="31">'dem38'!#REF!</definedName>
    <definedName name="swc" localSheetId="34">#REF!</definedName>
    <definedName name="swc" localSheetId="36">#REF!</definedName>
    <definedName name="swc" localSheetId="37">#REF!</definedName>
    <definedName name="swc" localSheetId="4">#REF!</definedName>
    <definedName name="swc" localSheetId="6">#REF!</definedName>
    <definedName name="swc">#REF!</definedName>
    <definedName name="swcrec" localSheetId="0">'dem1'!#REF!</definedName>
    <definedName name="tax" localSheetId="11">#REF!</definedName>
    <definedName name="tax" localSheetId="13">#REF!</definedName>
    <definedName name="tax" localSheetId="14">#REF!</definedName>
    <definedName name="tax" localSheetId="1">#REF!</definedName>
    <definedName name="tax" localSheetId="16">#REF!</definedName>
    <definedName name="tax" localSheetId="17">#REF!</definedName>
    <definedName name="tax" localSheetId="19">'dem26'!#REF!</definedName>
    <definedName name="tax" localSheetId="20">#REF!</definedName>
    <definedName name="tax" localSheetId="21">#REF!</definedName>
    <definedName name="tax" localSheetId="23">#REF!</definedName>
    <definedName name="tax" localSheetId="25">#REF!</definedName>
    <definedName name="tax" localSheetId="29">#REF!</definedName>
    <definedName name="tax" localSheetId="30">#REF!</definedName>
    <definedName name="tax" localSheetId="34">#REF!</definedName>
    <definedName name="tax" localSheetId="35">'dem41'!#REF!</definedName>
    <definedName name="tax" localSheetId="36">#REF!</definedName>
    <definedName name="tax" localSheetId="37">#REF!</definedName>
    <definedName name="tax" localSheetId="4">#REF!</definedName>
    <definedName name="tax" localSheetId="6">#REF!</definedName>
    <definedName name="tax">#REF!</definedName>
    <definedName name="techcap" localSheetId="5">'dem7'!#REF!</definedName>
    <definedName name="techcap" localSheetId="6">'dem9'!#REF!</definedName>
    <definedName name="technical" localSheetId="5">'dem7'!#REF!</definedName>
    <definedName name="technical" localSheetId="6">'dem9'!#REF!</definedName>
    <definedName name="techrec" localSheetId="5">'dem7'!#REF!</definedName>
    <definedName name="techrec" localSheetId="6">'dem9'!#REF!</definedName>
    <definedName name="teicap" localSheetId="13">'dem17'!#REF!</definedName>
    <definedName name="teicap" localSheetId="14">'dem18'!#REF!</definedName>
    <definedName name="tourism" localSheetId="31">'dem38'!#REF!</definedName>
    <definedName name="Tourism" localSheetId="33">'dem40'!$D$31:$G$31</definedName>
    <definedName name="Tourism" localSheetId="34">dem40A!#REF!</definedName>
    <definedName name="tourismcap" localSheetId="33">'dem40'!$D$51:$G$51</definedName>
    <definedName name="tourismcap" localSheetId="34">dem40A!#REF!</definedName>
    <definedName name="tourismrec" localSheetId="33">'dem40'!$D$68:$M$68</definedName>
    <definedName name="tourismrec" localSheetId="34">dem40A!$D$85:$H$85</definedName>
    <definedName name="tourismRevenue" localSheetId="33">'dem40'!$E$10:$G$10</definedName>
    <definedName name="tourismRevenue" localSheetId="34">dem40A!$E$10:$G$10</definedName>
    <definedName name="trec" localSheetId="33">'dem40'!#REF!</definedName>
    <definedName name="trec" localSheetId="34">dem40A!#REF!</definedName>
    <definedName name="UD" localSheetId="31">'dem38'!#REF!</definedName>
    <definedName name="udhd" localSheetId="9">#REF!</definedName>
    <definedName name="udhd" localSheetId="11">#REF!</definedName>
    <definedName name="udhd" localSheetId="13">#REF!</definedName>
    <definedName name="udhd" localSheetId="1">#REF!</definedName>
    <definedName name="udhd" localSheetId="16">#REF!</definedName>
    <definedName name="udhd" localSheetId="17">#REF!</definedName>
    <definedName name="udhd" localSheetId="19">#REF!</definedName>
    <definedName name="udhd" localSheetId="20">#REF!</definedName>
    <definedName name="udhd" localSheetId="21">#REF!</definedName>
    <definedName name="udhd" localSheetId="23">#REF!</definedName>
    <definedName name="udhd" localSheetId="25">#REF!</definedName>
    <definedName name="udhd" localSheetId="29">#REF!</definedName>
    <definedName name="udhd" localSheetId="30">#REF!</definedName>
    <definedName name="udhd" localSheetId="32">#REF!</definedName>
    <definedName name="udhd" localSheetId="34">#REF!</definedName>
    <definedName name="udhd" localSheetId="35">'dem41'!#REF!</definedName>
    <definedName name="udhd" localSheetId="36">#REF!</definedName>
    <definedName name="udhd" localSheetId="37">#REF!</definedName>
    <definedName name="udhd" localSheetId="4">#REF!</definedName>
    <definedName name="udhd" localSheetId="6">#REF!</definedName>
    <definedName name="udhd">#REF!</definedName>
    <definedName name="udhdcap" localSheetId="35">'dem41'!#REF!</definedName>
    <definedName name="udhdrec" localSheetId="35">'dem41'!#REF!</definedName>
    <definedName name="udrec" localSheetId="35">'dem41'!#REF!</definedName>
    <definedName name="udroad" localSheetId="35">'dem41'!#REF!</definedName>
    <definedName name="urbancap" localSheetId="7">#REF!</definedName>
    <definedName name="urbancap" localSheetId="9">#REF!</definedName>
    <definedName name="urbancap" localSheetId="11">#REF!</definedName>
    <definedName name="urbancap" localSheetId="13">#REF!</definedName>
    <definedName name="urbancap" localSheetId="14">#REF!</definedName>
    <definedName name="urbancap" localSheetId="1">#REF!</definedName>
    <definedName name="urbancap" localSheetId="16">#REF!</definedName>
    <definedName name="urbancap" localSheetId="17">#REF!</definedName>
    <definedName name="urbancap" localSheetId="19">#REF!</definedName>
    <definedName name="urbancap" localSheetId="20">#REF!</definedName>
    <definedName name="urbancap" localSheetId="21">#REF!</definedName>
    <definedName name="urbancap" localSheetId="23">#REF!</definedName>
    <definedName name="urbancap" localSheetId="25">#REF!</definedName>
    <definedName name="urbancap" localSheetId="29">#REF!</definedName>
    <definedName name="urbancap" localSheetId="30">#REF!</definedName>
    <definedName name="urbancap" localSheetId="32">#REF!</definedName>
    <definedName name="urbancap" localSheetId="34">#REF!</definedName>
    <definedName name="urbancap" localSheetId="35">'dem41'!#REF!</definedName>
    <definedName name="urbancap" localSheetId="36">#REF!</definedName>
    <definedName name="urbancap" localSheetId="37">#REF!</definedName>
    <definedName name="urbancap" localSheetId="4">#REF!</definedName>
    <definedName name="urbancap" localSheetId="6">#REF!</definedName>
    <definedName name="urbancap">#REF!</definedName>
    <definedName name="urbanDevelopment" localSheetId="35">'dem41'!$E$13:$G$13</definedName>
    <definedName name="village" localSheetId="31">'dem38'!#REF!</definedName>
    <definedName name="voted" localSheetId="7">'dem11'!#REF!</definedName>
    <definedName name="voted" localSheetId="8">'dem12'!#REF!</definedName>
    <definedName name="Voted" localSheetId="9">#REF!</definedName>
    <definedName name="voted" localSheetId="10">'dem14'!#REF!</definedName>
    <definedName name="voted" localSheetId="11">'dem15'!$E$10:$G$10</definedName>
    <definedName name="voted" localSheetId="12">'dem16'!$E$13:$G$13</definedName>
    <definedName name="voted" localSheetId="13">'dem17'!$E$9:$G$9</definedName>
    <definedName name="voted" localSheetId="14">'dem18'!$E$9:$G$9</definedName>
    <definedName name="voted" localSheetId="15">'dem19'!$E$11:$G$11</definedName>
    <definedName name="Voted" localSheetId="1">#REF!</definedName>
    <definedName name="Voted" localSheetId="16">#REF!</definedName>
    <definedName name="Voted" localSheetId="17">#REF!</definedName>
    <definedName name="Voted" localSheetId="18">#REF!</definedName>
    <definedName name="Voted" localSheetId="19">'dem26'!#REF!</definedName>
    <definedName name="Voted" localSheetId="20">'dem27'!$E$12:$G$12</definedName>
    <definedName name="Voted" localSheetId="21">'dem28'!$E$11:$G$11</definedName>
    <definedName name="Voted" localSheetId="22">'dem29'!$E$11:$G$11</definedName>
    <definedName name="Voted" localSheetId="23">'dem30'!#REF!</definedName>
    <definedName name="Voted" localSheetId="24">'dem31'!#REF!</definedName>
    <definedName name="Voted" localSheetId="25">'dem32'!$E$11:$G$11</definedName>
    <definedName name="Voted" localSheetId="26">'dem33'!$E$11:$G$11</definedName>
    <definedName name="Voted" localSheetId="27">'dem34'!$E$10:$G$10</definedName>
    <definedName name="Voted" localSheetId="28">'Dem35'!#REF!</definedName>
    <definedName name="Voted" localSheetId="29">'dem36'!$E$9:$G$9</definedName>
    <definedName name="Voted" localSheetId="30">'dem37'!$E$9:$G$9</definedName>
    <definedName name="Voted" localSheetId="31">'dem38'!$E$12:$G$12</definedName>
    <definedName name="Voted" localSheetId="32">'dem39'!$E$9:$G$9</definedName>
    <definedName name="Voted" localSheetId="33">'dem40'!$E$10:$G$10</definedName>
    <definedName name="Voted" localSheetId="34">dem40A!$E$10:$G$10</definedName>
    <definedName name="Voted" localSheetId="35">'dem41'!$E$13:$G$13</definedName>
    <definedName name="Voted" localSheetId="36">#REF!</definedName>
    <definedName name="Voted" localSheetId="37">#REF!</definedName>
    <definedName name="Voted" localSheetId="4">#REF!</definedName>
    <definedName name="Voted" localSheetId="6">#REF!</definedName>
    <definedName name="Voted">#REF!</definedName>
    <definedName name="vsi" localSheetId="12">'dem16'!#REF!</definedName>
    <definedName name="vsicap" localSheetId="12">'dem16'!#REF!</definedName>
    <definedName name="vsirec" localSheetId="12">'dem16'!$D$68:$H$68</definedName>
    <definedName name="wareCaprec" localSheetId="7">'dem11'!#REF!</definedName>
    <definedName name="warerec" localSheetId="7">'dem11'!#REF!</definedName>
    <definedName name="water" localSheetId="13">#REF!</definedName>
    <definedName name="water" localSheetId="1">#REF!</definedName>
    <definedName name="water" localSheetId="16">#REF!</definedName>
    <definedName name="water" localSheetId="17">'dem21'!#REF!</definedName>
    <definedName name="water" localSheetId="18">'dem22'!#REF!</definedName>
    <definedName name="water" localSheetId="20">#REF!</definedName>
    <definedName name="water" localSheetId="21">#REF!</definedName>
    <definedName name="water" localSheetId="23">#REF!</definedName>
    <definedName name="water" localSheetId="25">'dem32'!#REF!</definedName>
    <definedName name="water" localSheetId="26">'dem33'!#REF!</definedName>
    <definedName name="water" localSheetId="28">'Dem35'!#REF!</definedName>
    <definedName name="water" localSheetId="29">#REF!</definedName>
    <definedName name="water" localSheetId="30">#REF!</definedName>
    <definedName name="water" localSheetId="31">'dem38'!#REF!</definedName>
    <definedName name="water" localSheetId="34">#REF!</definedName>
    <definedName name="water" localSheetId="35">'dem41'!#REF!</definedName>
    <definedName name="water" localSheetId="36">#REF!</definedName>
    <definedName name="water" localSheetId="37">#REF!</definedName>
    <definedName name="water" localSheetId="3">#REF!</definedName>
    <definedName name="water" localSheetId="4">#REF!</definedName>
    <definedName name="water" localSheetId="6">#REF!</definedName>
    <definedName name="water">#REF!</definedName>
    <definedName name="watercap" localSheetId="11">#REF!</definedName>
    <definedName name="watercap" localSheetId="13">#REF!</definedName>
    <definedName name="watercap" localSheetId="14">#REF!</definedName>
    <definedName name="watercap" localSheetId="1">#REF!</definedName>
    <definedName name="watercap" localSheetId="16">#REF!</definedName>
    <definedName name="watercap" localSheetId="17">#REF!</definedName>
    <definedName name="watercap" localSheetId="19">#REF!</definedName>
    <definedName name="watercap" localSheetId="20">#REF!</definedName>
    <definedName name="watercap" localSheetId="21">#REF!</definedName>
    <definedName name="watercap" localSheetId="23">#REF!</definedName>
    <definedName name="watercap" localSheetId="25">'dem32'!#REF!</definedName>
    <definedName name="watercap" localSheetId="26">'dem33'!#REF!</definedName>
    <definedName name="watercap" localSheetId="28">'Dem35'!#REF!</definedName>
    <definedName name="watercap" localSheetId="29">#REF!</definedName>
    <definedName name="watercap" localSheetId="30">#REF!</definedName>
    <definedName name="watercap" localSheetId="34">#REF!</definedName>
    <definedName name="watercap" localSheetId="35">'dem41'!#REF!</definedName>
    <definedName name="watercap" localSheetId="36">#REF!</definedName>
    <definedName name="watercap" localSheetId="37">#REF!</definedName>
    <definedName name="watercap" localSheetId="3">#REF!</definedName>
    <definedName name="watercap" localSheetId="4">#REF!</definedName>
    <definedName name="watercap" localSheetId="6">#REF!</definedName>
    <definedName name="watercap">#REF!</definedName>
    <definedName name="waterrec" localSheetId="28">'Dem35'!#REF!</definedName>
    <definedName name="welfarecap" localSheetId="8">#REF!</definedName>
    <definedName name="welfarecap" localSheetId="11">#REF!</definedName>
    <definedName name="welfarecap" localSheetId="13">#REF!</definedName>
    <definedName name="welfarecap" localSheetId="14">#REF!</definedName>
    <definedName name="welfarecap" localSheetId="1">#REF!</definedName>
    <definedName name="welfarecap" localSheetId="16">#REF!</definedName>
    <definedName name="welfarecap" localSheetId="17">#REF!</definedName>
    <definedName name="welfarecap" localSheetId="18">#REF!</definedName>
    <definedName name="welfarecap" localSheetId="19">#REF!</definedName>
    <definedName name="welfarecap" localSheetId="20">#REF!</definedName>
    <definedName name="welfarecap" localSheetId="21">#REF!</definedName>
    <definedName name="welfarecap" localSheetId="23">#REF!</definedName>
    <definedName name="welfarecap" localSheetId="25">#REF!</definedName>
    <definedName name="welfarecap" localSheetId="29">#REF!</definedName>
    <definedName name="welfarecap" localSheetId="30">#REF!</definedName>
    <definedName name="welfarecap" localSheetId="31">'dem38'!#REF!</definedName>
    <definedName name="welfarecap" localSheetId="32">#REF!</definedName>
    <definedName name="welfarecap" localSheetId="34">#REF!</definedName>
    <definedName name="welfarecap" localSheetId="36">#REF!</definedName>
    <definedName name="welfarecap" localSheetId="37">#REF!</definedName>
    <definedName name="welfarecap" localSheetId="3">#REF!</definedName>
    <definedName name="welfarecap" localSheetId="4">#REF!</definedName>
    <definedName name="welfarecap" localSheetId="5">#REF!</definedName>
    <definedName name="welfarecap" localSheetId="6">#REF!</definedName>
    <definedName name="welfarecap">#REF!</definedName>
    <definedName name="Z_11785445_139B_4A31_9FC3_9005FC3C3095_.wvu.FilterData" localSheetId="1" hidden="1">'dem2'!$B$30:$H$43</definedName>
    <definedName name="Z_11785445_139B_4A31_9FC3_9005FC3C3095_.wvu.PrintArea" localSheetId="1" hidden="1">'dem2'!$A$1:$H$14</definedName>
    <definedName name="Z_11785445_139B_4A31_9FC3_9005FC3C3095_.wvu.PrintTitles" localSheetId="1" hidden="1">'dem2'!$12:$14</definedName>
    <definedName name="Z_11785445_139B_4A31_9FC3_9005FC3C3095_.wvu.Rows" localSheetId="1" hidden="1">'dem2'!#REF!</definedName>
    <definedName name="Z_20AC3EE6_0FC9_11D5_8064_004005726899_.wvu.FilterData" localSheetId="35" hidden="1">'dem41'!$C$138:$C$155</definedName>
    <definedName name="Z_239EE218_578E_4317_BEED_14D5D7089E27_.wvu.Cols" localSheetId="0" hidden="1">'dem1'!#REF!</definedName>
    <definedName name="Z_239EE218_578E_4317_BEED_14D5D7089E27_.wvu.Cols" localSheetId="7" hidden="1">'dem11'!#REF!</definedName>
    <definedName name="Z_239EE218_578E_4317_BEED_14D5D7089E27_.wvu.Cols" localSheetId="8" hidden="1">'dem12'!#REF!</definedName>
    <definedName name="Z_239EE218_578E_4317_BEED_14D5D7089E27_.wvu.Cols" localSheetId="9" hidden="1">'dem13'!#REF!</definedName>
    <definedName name="Z_239EE218_578E_4317_BEED_14D5D7089E27_.wvu.Cols" localSheetId="12" hidden="1">'dem16'!#REF!</definedName>
    <definedName name="Z_239EE218_578E_4317_BEED_14D5D7089E27_.wvu.Cols" localSheetId="15" hidden="1">'dem19'!#REF!</definedName>
    <definedName name="Z_239EE218_578E_4317_BEED_14D5D7089E27_.wvu.Cols" localSheetId="1" hidden="1">'dem2'!#REF!</definedName>
    <definedName name="Z_239EE218_578E_4317_BEED_14D5D7089E27_.wvu.Cols" localSheetId="20" hidden="1">'dem27'!#REF!</definedName>
    <definedName name="Z_239EE218_578E_4317_BEED_14D5D7089E27_.wvu.Cols" localSheetId="21" hidden="1">'dem28'!#REF!</definedName>
    <definedName name="Z_239EE218_578E_4317_BEED_14D5D7089E27_.wvu.Cols" localSheetId="22" hidden="1">'dem29'!#REF!</definedName>
    <definedName name="Z_239EE218_578E_4317_BEED_14D5D7089E27_.wvu.Cols" localSheetId="2" hidden="1">'dem3'!#REF!</definedName>
    <definedName name="Z_239EE218_578E_4317_BEED_14D5D7089E27_.wvu.Cols" localSheetId="23" hidden="1">'dem30'!#REF!</definedName>
    <definedName name="Z_239EE218_578E_4317_BEED_14D5D7089E27_.wvu.Cols" localSheetId="24" hidden="1">'dem31'!#REF!</definedName>
    <definedName name="Z_239EE218_578E_4317_BEED_14D5D7089E27_.wvu.Cols" localSheetId="25" hidden="1">'dem32'!#REF!</definedName>
    <definedName name="Z_239EE218_578E_4317_BEED_14D5D7089E27_.wvu.Cols" localSheetId="26" hidden="1">'dem33'!#REF!</definedName>
    <definedName name="Z_239EE218_578E_4317_BEED_14D5D7089E27_.wvu.Cols" localSheetId="27" hidden="1">'dem34'!#REF!</definedName>
    <definedName name="Z_239EE218_578E_4317_BEED_14D5D7089E27_.wvu.Cols" localSheetId="28" hidden="1">'Dem35'!#REF!</definedName>
    <definedName name="Z_239EE218_578E_4317_BEED_14D5D7089E27_.wvu.Cols" localSheetId="31" hidden="1">'dem38'!#REF!</definedName>
    <definedName name="Z_239EE218_578E_4317_BEED_14D5D7089E27_.wvu.Cols" localSheetId="32" hidden="1">'dem39'!#REF!</definedName>
    <definedName name="Z_239EE218_578E_4317_BEED_14D5D7089E27_.wvu.Cols" localSheetId="33" hidden="1">'dem40'!#REF!</definedName>
    <definedName name="Z_239EE218_578E_4317_BEED_14D5D7089E27_.wvu.Cols" localSheetId="34" hidden="1">dem40A!#REF!</definedName>
    <definedName name="Z_239EE218_578E_4317_BEED_14D5D7089E27_.wvu.Cols" localSheetId="35" hidden="1">'dem41'!#REF!</definedName>
    <definedName name="Z_239EE218_578E_4317_BEED_14D5D7089E27_.wvu.Cols" localSheetId="36" hidden="1">'dem42'!#REF!</definedName>
    <definedName name="Z_239EE218_578E_4317_BEED_14D5D7089E27_.wvu.Cols" localSheetId="37" hidden="1">'dem43'!#REF!</definedName>
    <definedName name="Z_239EE218_578E_4317_BEED_14D5D7089E27_.wvu.Cols" localSheetId="38" hidden="1">'dem47'!#REF!</definedName>
    <definedName name="Z_239EE218_578E_4317_BEED_14D5D7089E27_.wvu.Cols" localSheetId="5" hidden="1">'dem7'!#REF!</definedName>
    <definedName name="Z_239EE218_578E_4317_BEED_14D5D7089E27_.wvu.Cols" localSheetId="6" hidden="1">'dem9'!#REF!</definedName>
    <definedName name="Z_239EE218_578E_4317_BEED_14D5D7089E27_.wvu.FilterData" localSheetId="0" hidden="1">'dem1'!$A$1:$H$44</definedName>
    <definedName name="Z_239EE218_578E_4317_BEED_14D5D7089E27_.wvu.FilterData" localSheetId="7" hidden="1">'dem11'!$B$1:$H$36</definedName>
    <definedName name="Z_239EE218_578E_4317_BEED_14D5D7089E27_.wvu.FilterData" localSheetId="8" hidden="1">'dem12'!$A$2:$H$74</definedName>
    <definedName name="Z_239EE218_578E_4317_BEED_14D5D7089E27_.wvu.FilterData" localSheetId="9" hidden="1">'dem13'!$A$1:$H$130</definedName>
    <definedName name="Z_239EE218_578E_4317_BEED_14D5D7089E27_.wvu.FilterData" localSheetId="10" hidden="1">'dem14'!$A$1:$H$56</definedName>
    <definedName name="Z_239EE218_578E_4317_BEED_14D5D7089E27_.wvu.FilterData" localSheetId="11" hidden="1">'dem15'!$A$1:$H$51</definedName>
    <definedName name="Z_239EE218_578E_4317_BEED_14D5D7089E27_.wvu.FilterData" localSheetId="12" hidden="1">'dem16'!$A$1:$H$14</definedName>
    <definedName name="Z_239EE218_578E_4317_BEED_14D5D7089E27_.wvu.FilterData" localSheetId="13" hidden="1">'dem17'!$A$1:$H$55</definedName>
    <definedName name="Z_239EE218_578E_4317_BEED_14D5D7089E27_.wvu.FilterData" localSheetId="14" hidden="1">'dem18'!$A$1:$H$34</definedName>
    <definedName name="Z_239EE218_578E_4317_BEED_14D5D7089E27_.wvu.FilterData" localSheetId="15" hidden="1">'dem19'!$A$1:$H$14</definedName>
    <definedName name="Z_239EE218_578E_4317_BEED_14D5D7089E27_.wvu.FilterData" localSheetId="1" hidden="1">'dem2'!$A$1:$H$14</definedName>
    <definedName name="Z_239EE218_578E_4317_BEED_14D5D7089E27_.wvu.FilterData" localSheetId="16" hidden="1">'dem20'!$A$1:$H$14</definedName>
    <definedName name="Z_239EE218_578E_4317_BEED_14D5D7089E27_.wvu.FilterData" localSheetId="17" hidden="1">'dem21'!$A$1:$H$28</definedName>
    <definedName name="Z_239EE218_578E_4317_BEED_14D5D7089E27_.wvu.FilterData" localSheetId="18" hidden="1">'dem22'!$A$1:$G$123</definedName>
    <definedName name="Z_239EE218_578E_4317_BEED_14D5D7089E27_.wvu.FilterData" localSheetId="19" hidden="1">'dem26'!$A$1:$H$41</definedName>
    <definedName name="Z_239EE218_578E_4317_BEED_14D5D7089E27_.wvu.FilterData" localSheetId="20" hidden="1">'dem27'!$A$1:$H$44</definedName>
    <definedName name="Z_239EE218_578E_4317_BEED_14D5D7089E27_.wvu.FilterData" localSheetId="21" hidden="1">'dem28'!$A$1:$H$39</definedName>
    <definedName name="Z_239EE218_578E_4317_BEED_14D5D7089E27_.wvu.FilterData" localSheetId="22" hidden="1">'dem29'!$A$1:$H$37</definedName>
    <definedName name="Z_239EE218_578E_4317_BEED_14D5D7089E27_.wvu.FilterData" localSheetId="2" hidden="1">'dem3'!$A$1:$H$75</definedName>
    <definedName name="Z_239EE218_578E_4317_BEED_14D5D7089E27_.wvu.FilterData" localSheetId="23" hidden="1">'dem30'!$A$1:$H$178</definedName>
    <definedName name="Z_239EE218_578E_4317_BEED_14D5D7089E27_.wvu.FilterData" localSheetId="24" hidden="1">'dem31'!$A$1:$H$97</definedName>
    <definedName name="Z_239EE218_578E_4317_BEED_14D5D7089E27_.wvu.FilterData" localSheetId="25" hidden="1">'dem32'!$A$1:$H$14</definedName>
    <definedName name="Z_239EE218_578E_4317_BEED_14D5D7089E27_.wvu.FilterData" localSheetId="26" hidden="1">'dem33'!$A$1:$H$14</definedName>
    <definedName name="Z_239EE218_578E_4317_BEED_14D5D7089E27_.wvu.FilterData" localSheetId="27" hidden="1">'dem34'!$A$1:$H$14</definedName>
    <definedName name="Z_239EE218_578E_4317_BEED_14D5D7089E27_.wvu.FilterData" localSheetId="28" hidden="1">'Dem35'!$A$1:$H$14</definedName>
    <definedName name="Z_239EE218_578E_4317_BEED_14D5D7089E27_.wvu.FilterData" localSheetId="29" hidden="1">'dem36'!$A$1:$H$14</definedName>
    <definedName name="Z_239EE218_578E_4317_BEED_14D5D7089E27_.wvu.FilterData" localSheetId="30" hidden="1">'dem37'!$A$1:$H$14</definedName>
    <definedName name="Z_239EE218_578E_4317_BEED_14D5D7089E27_.wvu.FilterData" localSheetId="31" hidden="1">'dem38'!$A$1:$H$14</definedName>
    <definedName name="Z_239EE218_578E_4317_BEED_14D5D7089E27_.wvu.FilterData" localSheetId="32" hidden="1">'dem39'!$A$1:$H$14</definedName>
    <definedName name="Z_239EE218_578E_4317_BEED_14D5D7089E27_.wvu.FilterData" localSheetId="33" hidden="1">'dem40'!$A$1:$M$53</definedName>
    <definedName name="Z_239EE218_578E_4317_BEED_14D5D7089E27_.wvu.FilterData" localSheetId="34" hidden="1">dem40A!$A$1:$H$14</definedName>
    <definedName name="Z_239EE218_578E_4317_BEED_14D5D7089E27_.wvu.FilterData" localSheetId="35" hidden="1">'dem41'!$A$1:$H$155</definedName>
    <definedName name="Z_239EE218_578E_4317_BEED_14D5D7089E27_.wvu.FilterData" localSheetId="36" hidden="1">'dem42'!$A$1:$H$35</definedName>
    <definedName name="Z_239EE218_578E_4317_BEED_14D5D7089E27_.wvu.FilterData" localSheetId="37" hidden="1">'dem43'!$A$1:$H$43</definedName>
    <definedName name="Z_239EE218_578E_4317_BEED_14D5D7089E27_.wvu.FilterData" localSheetId="38" hidden="1">'dem47'!$A$1:$H$49</definedName>
    <definedName name="Z_239EE218_578E_4317_BEED_14D5D7089E27_.wvu.FilterData" localSheetId="3" hidden="1">'dem5'!$A$1:$H$52</definedName>
    <definedName name="Z_239EE218_578E_4317_BEED_14D5D7089E27_.wvu.FilterData" localSheetId="4" hidden="1">'dem6'!$A$1:$H$27</definedName>
    <definedName name="Z_239EE218_578E_4317_BEED_14D5D7089E27_.wvu.FilterData" localSheetId="5" hidden="1">'dem7'!$A$1:$G$78</definedName>
    <definedName name="Z_239EE218_578E_4317_BEED_14D5D7089E27_.wvu.FilterData" localSheetId="6" hidden="1">'dem9'!$A$1:$H$44</definedName>
    <definedName name="Z_239EE218_578E_4317_BEED_14D5D7089E27_.wvu.PrintArea" localSheetId="0" hidden="1">'dem1'!$A$1:$H$40</definedName>
    <definedName name="Z_239EE218_578E_4317_BEED_14D5D7089E27_.wvu.PrintArea" localSheetId="7" hidden="1">'dem11'!$A$1:$H$36</definedName>
    <definedName name="Z_239EE218_578E_4317_BEED_14D5D7089E27_.wvu.PrintArea" localSheetId="8" hidden="1">'dem12'!$A$2:$H$74</definedName>
    <definedName name="Z_239EE218_578E_4317_BEED_14D5D7089E27_.wvu.PrintArea" localSheetId="9" hidden="1">'dem13'!$A$1:$H$130</definedName>
    <definedName name="Z_239EE218_578E_4317_BEED_14D5D7089E27_.wvu.PrintArea" localSheetId="10" hidden="1">'dem14'!$A$1:$H$54</definedName>
    <definedName name="Z_239EE218_578E_4317_BEED_14D5D7089E27_.wvu.PrintArea" localSheetId="11" hidden="1">'dem15'!$A$1:$H$51</definedName>
    <definedName name="Z_239EE218_578E_4317_BEED_14D5D7089E27_.wvu.PrintArea" localSheetId="12" hidden="1">'dem16'!$A$1:$H$14</definedName>
    <definedName name="Z_239EE218_578E_4317_BEED_14D5D7089E27_.wvu.PrintArea" localSheetId="13" hidden="1">'dem17'!$A$1:$H$14</definedName>
    <definedName name="Z_239EE218_578E_4317_BEED_14D5D7089E27_.wvu.PrintArea" localSheetId="14" hidden="1">'dem18'!$A$1:$H$14</definedName>
    <definedName name="Z_239EE218_578E_4317_BEED_14D5D7089E27_.wvu.PrintArea" localSheetId="15" hidden="1">'dem19'!$A$1:$H$14</definedName>
    <definedName name="Z_239EE218_578E_4317_BEED_14D5D7089E27_.wvu.PrintArea" localSheetId="1" hidden="1">'dem2'!$A$1:$H$14</definedName>
    <definedName name="Z_239EE218_578E_4317_BEED_14D5D7089E27_.wvu.PrintArea" localSheetId="16" hidden="1">'dem20'!$A$1:$H$14</definedName>
    <definedName name="Z_239EE218_578E_4317_BEED_14D5D7089E27_.wvu.PrintArea" localSheetId="17" hidden="1">'dem21'!$A$1:$H$28</definedName>
    <definedName name="Z_239EE218_578E_4317_BEED_14D5D7089E27_.wvu.PrintArea" localSheetId="18" hidden="1">'dem22'!$A$1:$G$123</definedName>
    <definedName name="Z_239EE218_578E_4317_BEED_14D5D7089E27_.wvu.PrintArea" localSheetId="19" hidden="1">'dem26'!$A$1:$H$14</definedName>
    <definedName name="Z_239EE218_578E_4317_BEED_14D5D7089E27_.wvu.PrintArea" localSheetId="20" hidden="1">'dem27'!$A$1:$H$15</definedName>
    <definedName name="Z_239EE218_578E_4317_BEED_14D5D7089E27_.wvu.PrintArea" localSheetId="21" hidden="1">'dem28'!$A$1:$H$13</definedName>
    <definedName name="Z_239EE218_578E_4317_BEED_14D5D7089E27_.wvu.PrintArea" localSheetId="22" hidden="1">'dem29'!$A$1:$H$14</definedName>
    <definedName name="Z_239EE218_578E_4317_BEED_14D5D7089E27_.wvu.PrintArea" localSheetId="2" hidden="1">'dem3'!$A$1:$H$78</definedName>
    <definedName name="Z_239EE218_578E_4317_BEED_14D5D7089E27_.wvu.PrintArea" localSheetId="23" hidden="1">'dem30'!$A$1:$H$168</definedName>
    <definedName name="Z_239EE218_578E_4317_BEED_14D5D7089E27_.wvu.PrintArea" localSheetId="24" hidden="1">'dem31'!$A$1:$H$95</definedName>
    <definedName name="Z_239EE218_578E_4317_BEED_14D5D7089E27_.wvu.PrintArea" localSheetId="25" hidden="1">'dem32'!$B$1:$H$14</definedName>
    <definedName name="Z_239EE218_578E_4317_BEED_14D5D7089E27_.wvu.PrintArea" localSheetId="26" hidden="1">'dem33'!$B$1:$H$14</definedName>
    <definedName name="Z_239EE218_578E_4317_BEED_14D5D7089E27_.wvu.PrintArea" localSheetId="27" hidden="1">'dem34'!$A$1:$H$14</definedName>
    <definedName name="Z_239EE218_578E_4317_BEED_14D5D7089E27_.wvu.PrintArea" localSheetId="28" hidden="1">'Dem35'!$A$1:$H$14</definedName>
    <definedName name="Z_239EE218_578E_4317_BEED_14D5D7089E27_.wvu.PrintArea" localSheetId="31" hidden="1">'dem38'!$A$1:$H$14</definedName>
    <definedName name="Z_239EE218_578E_4317_BEED_14D5D7089E27_.wvu.PrintArea" localSheetId="32" hidden="1">'dem39'!$A$1:$H$14</definedName>
    <definedName name="Z_239EE218_578E_4317_BEED_14D5D7089E27_.wvu.PrintArea" localSheetId="33" hidden="1">'dem40'!$A$1:$M$53</definedName>
    <definedName name="Z_239EE218_578E_4317_BEED_14D5D7089E27_.wvu.PrintArea" localSheetId="34" hidden="1">dem40A!$A$1:$H$14</definedName>
    <definedName name="Z_239EE218_578E_4317_BEED_14D5D7089E27_.wvu.PrintArea" localSheetId="35" hidden="1">'dem41'!$A$1:$H$155</definedName>
    <definedName name="Z_239EE218_578E_4317_BEED_14D5D7089E27_.wvu.PrintArea" localSheetId="36" hidden="1">'dem42'!$A$1:$H$31</definedName>
    <definedName name="Z_239EE218_578E_4317_BEED_14D5D7089E27_.wvu.PrintArea" localSheetId="37" hidden="1">'dem43'!$A$1:$H$39</definedName>
    <definedName name="Z_239EE218_578E_4317_BEED_14D5D7089E27_.wvu.PrintArea" localSheetId="38" hidden="1">'dem47'!$A$1:$H$45</definedName>
    <definedName name="Z_239EE218_578E_4317_BEED_14D5D7089E27_.wvu.PrintArea" localSheetId="3" hidden="1">'dem5'!$A$1:$H$52</definedName>
    <definedName name="Z_239EE218_578E_4317_BEED_14D5D7089E27_.wvu.PrintArea" localSheetId="4" hidden="1">'dem6'!$A$1:$H$14</definedName>
    <definedName name="Z_239EE218_578E_4317_BEED_14D5D7089E27_.wvu.PrintArea" localSheetId="5" hidden="1">'dem7'!$A$1:$G$73</definedName>
    <definedName name="Z_239EE218_578E_4317_BEED_14D5D7089E27_.wvu.PrintArea" localSheetId="6" hidden="1">'dem9'!$A$1:$H$39</definedName>
    <definedName name="Z_239EE218_578E_4317_BEED_14D5D7089E27_.wvu.PrintTitles" localSheetId="0" hidden="1">'dem1'!$12:$14</definedName>
    <definedName name="Z_239EE218_578E_4317_BEED_14D5D7089E27_.wvu.PrintTitles" localSheetId="7" hidden="1">'dem11'!$12:$14</definedName>
    <definedName name="Z_239EE218_578E_4317_BEED_14D5D7089E27_.wvu.PrintTitles" localSheetId="8" hidden="1">'dem12'!$12:$14</definedName>
    <definedName name="Z_239EE218_578E_4317_BEED_14D5D7089E27_.wvu.PrintTitles" localSheetId="9" hidden="1">'dem13'!$12:$14</definedName>
    <definedName name="Z_239EE218_578E_4317_BEED_14D5D7089E27_.wvu.PrintTitles" localSheetId="10" hidden="1">'dem14'!$12:$14</definedName>
    <definedName name="Z_239EE218_578E_4317_BEED_14D5D7089E27_.wvu.PrintTitles" localSheetId="11" hidden="1">'dem15'!$12:$14</definedName>
    <definedName name="Z_239EE218_578E_4317_BEED_14D5D7089E27_.wvu.PrintTitles" localSheetId="12" hidden="1">'dem16'!$12:$14</definedName>
    <definedName name="Z_239EE218_578E_4317_BEED_14D5D7089E27_.wvu.PrintTitles" localSheetId="15" hidden="1">'dem19'!$12:$14</definedName>
    <definedName name="Z_239EE218_578E_4317_BEED_14D5D7089E27_.wvu.PrintTitles" localSheetId="1" hidden="1">'dem2'!$12:$14</definedName>
    <definedName name="Z_239EE218_578E_4317_BEED_14D5D7089E27_.wvu.PrintTitles" localSheetId="16" hidden="1">'dem20'!$13:$14</definedName>
    <definedName name="Z_239EE218_578E_4317_BEED_14D5D7089E27_.wvu.PrintTitles" localSheetId="17" hidden="1">'dem21'!$13:$14</definedName>
    <definedName name="Z_239EE218_578E_4317_BEED_14D5D7089E27_.wvu.PrintTitles" localSheetId="18" hidden="1">'dem22'!$12:$13</definedName>
    <definedName name="Z_239EE218_578E_4317_BEED_14D5D7089E27_.wvu.PrintTitles" localSheetId="19" hidden="1">'dem26'!$12:$14</definedName>
    <definedName name="Z_239EE218_578E_4317_BEED_14D5D7089E27_.wvu.PrintTitles" localSheetId="20" hidden="1">'dem27'!$13:$15</definedName>
    <definedName name="Z_239EE218_578E_4317_BEED_14D5D7089E27_.wvu.PrintTitles" localSheetId="21" hidden="1">'dem28'!$12:$13</definedName>
    <definedName name="Z_239EE218_578E_4317_BEED_14D5D7089E27_.wvu.PrintTitles" localSheetId="22" hidden="1">'dem29'!$12:$14</definedName>
    <definedName name="Z_239EE218_578E_4317_BEED_14D5D7089E27_.wvu.PrintTitles" localSheetId="2" hidden="1">'dem3'!$12:$14</definedName>
    <definedName name="Z_239EE218_578E_4317_BEED_14D5D7089E27_.wvu.PrintTitles" localSheetId="23" hidden="1">'dem30'!$12:$14</definedName>
    <definedName name="Z_239EE218_578E_4317_BEED_14D5D7089E27_.wvu.PrintTitles" localSheetId="24" hidden="1">'dem31'!$12:$14</definedName>
    <definedName name="Z_239EE218_578E_4317_BEED_14D5D7089E27_.wvu.PrintTitles" localSheetId="25" hidden="1">'dem32'!$12:$14</definedName>
    <definedName name="Z_239EE218_578E_4317_BEED_14D5D7089E27_.wvu.PrintTitles" localSheetId="26" hidden="1">'dem33'!$12:$14</definedName>
    <definedName name="Z_239EE218_578E_4317_BEED_14D5D7089E27_.wvu.PrintTitles" localSheetId="27" hidden="1">'dem34'!$12:$14</definedName>
    <definedName name="Z_239EE218_578E_4317_BEED_14D5D7089E27_.wvu.PrintTitles" localSheetId="28" hidden="1">'Dem35'!$12:$14</definedName>
    <definedName name="Z_239EE218_578E_4317_BEED_14D5D7089E27_.wvu.PrintTitles" localSheetId="29" hidden="1">'dem36'!$11:$13</definedName>
    <definedName name="Z_239EE218_578E_4317_BEED_14D5D7089E27_.wvu.PrintTitles" localSheetId="30" hidden="1">'dem37'!$11:$13</definedName>
    <definedName name="Z_239EE218_578E_4317_BEED_14D5D7089E27_.wvu.PrintTitles" localSheetId="31" hidden="1">'dem38'!$12:$14</definedName>
    <definedName name="Z_239EE218_578E_4317_BEED_14D5D7089E27_.wvu.PrintTitles" localSheetId="32" hidden="1">'dem39'!$12:$14</definedName>
    <definedName name="Z_239EE218_578E_4317_BEED_14D5D7089E27_.wvu.PrintTitles" localSheetId="33" hidden="1">'dem40'!$12:$14</definedName>
    <definedName name="Z_239EE218_578E_4317_BEED_14D5D7089E27_.wvu.PrintTitles" localSheetId="34" hidden="1">dem40A!$12:$14</definedName>
    <definedName name="Z_239EE218_578E_4317_BEED_14D5D7089E27_.wvu.PrintTitles" localSheetId="35" hidden="1">'dem41'!$13:$14</definedName>
    <definedName name="Z_239EE218_578E_4317_BEED_14D5D7089E27_.wvu.PrintTitles" localSheetId="36" hidden="1">'dem42'!$12:$14</definedName>
    <definedName name="Z_239EE218_578E_4317_BEED_14D5D7089E27_.wvu.PrintTitles" localSheetId="37" hidden="1">'dem43'!$12:$14</definedName>
    <definedName name="Z_239EE218_578E_4317_BEED_14D5D7089E27_.wvu.PrintTitles" localSheetId="38" hidden="1">'dem47'!$12:$14</definedName>
    <definedName name="Z_239EE218_578E_4317_BEED_14D5D7089E27_.wvu.PrintTitles" localSheetId="3" hidden="1">'dem5'!$11:$14</definedName>
    <definedName name="Z_239EE218_578E_4317_BEED_14D5D7089E27_.wvu.PrintTitles" localSheetId="4" hidden="1">'dem6'!$13:$14</definedName>
    <definedName name="Z_239EE218_578E_4317_BEED_14D5D7089E27_.wvu.PrintTitles" localSheetId="5" hidden="1">'dem7'!$12:$14</definedName>
    <definedName name="Z_239EE218_578E_4317_BEED_14D5D7089E27_.wvu.PrintTitles" localSheetId="6" hidden="1">'dem9'!$12:$14</definedName>
    <definedName name="Z_302A3EA3_AE96_11D5_A646_0050BA3D7AFD_.wvu.Cols" localSheetId="0" hidden="1">'dem1'!#REF!</definedName>
    <definedName name="Z_302A3EA3_AE96_11D5_A646_0050BA3D7AFD_.wvu.Cols" localSheetId="7" hidden="1">'dem11'!#REF!</definedName>
    <definedName name="Z_302A3EA3_AE96_11D5_A646_0050BA3D7AFD_.wvu.Cols" localSheetId="8" hidden="1">'dem12'!#REF!</definedName>
    <definedName name="Z_302A3EA3_AE96_11D5_A646_0050BA3D7AFD_.wvu.Cols" localSheetId="9" hidden="1">'dem13'!#REF!</definedName>
    <definedName name="Z_302A3EA3_AE96_11D5_A646_0050BA3D7AFD_.wvu.Cols" localSheetId="12" hidden="1">'dem16'!#REF!</definedName>
    <definedName name="Z_302A3EA3_AE96_11D5_A646_0050BA3D7AFD_.wvu.Cols" localSheetId="15" hidden="1">'dem19'!#REF!</definedName>
    <definedName name="Z_302A3EA3_AE96_11D5_A646_0050BA3D7AFD_.wvu.Cols" localSheetId="1" hidden="1">'dem2'!#REF!</definedName>
    <definedName name="Z_302A3EA3_AE96_11D5_A646_0050BA3D7AFD_.wvu.Cols" localSheetId="20" hidden="1">'dem27'!#REF!</definedName>
    <definedName name="Z_302A3EA3_AE96_11D5_A646_0050BA3D7AFD_.wvu.Cols" localSheetId="21" hidden="1">'dem28'!#REF!</definedName>
    <definedName name="Z_302A3EA3_AE96_11D5_A646_0050BA3D7AFD_.wvu.Cols" localSheetId="22" hidden="1">'dem29'!#REF!</definedName>
    <definedName name="Z_302A3EA3_AE96_11D5_A646_0050BA3D7AFD_.wvu.Cols" localSheetId="2" hidden="1">'dem3'!#REF!</definedName>
    <definedName name="Z_302A3EA3_AE96_11D5_A646_0050BA3D7AFD_.wvu.Cols" localSheetId="23" hidden="1">'dem30'!#REF!</definedName>
    <definedName name="Z_302A3EA3_AE96_11D5_A646_0050BA3D7AFD_.wvu.Cols" localSheetId="24" hidden="1">'dem31'!#REF!</definedName>
    <definedName name="Z_302A3EA3_AE96_11D5_A646_0050BA3D7AFD_.wvu.Cols" localSheetId="25" hidden="1">'dem32'!#REF!</definedName>
    <definedName name="Z_302A3EA3_AE96_11D5_A646_0050BA3D7AFD_.wvu.Cols" localSheetId="26" hidden="1">'dem33'!#REF!</definedName>
    <definedName name="Z_302A3EA3_AE96_11D5_A646_0050BA3D7AFD_.wvu.Cols" localSheetId="27" hidden="1">'dem34'!#REF!</definedName>
    <definedName name="Z_302A3EA3_AE96_11D5_A646_0050BA3D7AFD_.wvu.Cols" localSheetId="28" hidden="1">'Dem35'!#REF!</definedName>
    <definedName name="Z_302A3EA3_AE96_11D5_A646_0050BA3D7AFD_.wvu.Cols" localSheetId="31" hidden="1">'dem38'!#REF!</definedName>
    <definedName name="Z_302A3EA3_AE96_11D5_A646_0050BA3D7AFD_.wvu.Cols" localSheetId="32" hidden="1">'dem39'!#REF!</definedName>
    <definedName name="Z_302A3EA3_AE96_11D5_A646_0050BA3D7AFD_.wvu.Cols" localSheetId="33" hidden="1">'dem40'!#REF!</definedName>
    <definedName name="Z_302A3EA3_AE96_11D5_A646_0050BA3D7AFD_.wvu.Cols" localSheetId="34" hidden="1">dem40A!#REF!</definedName>
    <definedName name="Z_302A3EA3_AE96_11D5_A646_0050BA3D7AFD_.wvu.Cols" localSheetId="35" hidden="1">'dem41'!#REF!</definedName>
    <definedName name="Z_302A3EA3_AE96_11D5_A646_0050BA3D7AFD_.wvu.Cols" localSheetId="36" hidden="1">'dem42'!#REF!</definedName>
    <definedName name="Z_302A3EA3_AE96_11D5_A646_0050BA3D7AFD_.wvu.Cols" localSheetId="37" hidden="1">'dem43'!#REF!</definedName>
    <definedName name="Z_302A3EA3_AE96_11D5_A646_0050BA3D7AFD_.wvu.Cols" localSheetId="38" hidden="1">'dem47'!#REF!</definedName>
    <definedName name="Z_302A3EA3_AE96_11D5_A646_0050BA3D7AFD_.wvu.Cols" localSheetId="5" hidden="1">'dem7'!#REF!</definedName>
    <definedName name="Z_302A3EA3_AE96_11D5_A646_0050BA3D7AFD_.wvu.Cols" localSheetId="6" hidden="1">'dem9'!#REF!</definedName>
    <definedName name="Z_302A3EA3_AE96_11D5_A646_0050BA3D7AFD_.wvu.FilterData" localSheetId="0" hidden="1">'dem1'!$A$1:$H$44</definedName>
    <definedName name="Z_302A3EA3_AE96_11D5_A646_0050BA3D7AFD_.wvu.FilterData" localSheetId="7" hidden="1">'dem11'!$B$1:$H$36</definedName>
    <definedName name="Z_302A3EA3_AE96_11D5_A646_0050BA3D7AFD_.wvu.FilterData" localSheetId="8" hidden="1">'dem12'!$A$2:$H$74</definedName>
    <definedName name="Z_302A3EA3_AE96_11D5_A646_0050BA3D7AFD_.wvu.FilterData" localSheetId="9" hidden="1">'dem13'!$A$1:$H$130</definedName>
    <definedName name="Z_302A3EA3_AE96_11D5_A646_0050BA3D7AFD_.wvu.FilterData" localSheetId="10" hidden="1">'dem14'!$A$1:$H$56</definedName>
    <definedName name="Z_302A3EA3_AE96_11D5_A646_0050BA3D7AFD_.wvu.FilterData" localSheetId="11" hidden="1">'dem15'!$A$1:$H$51</definedName>
    <definedName name="Z_302A3EA3_AE96_11D5_A646_0050BA3D7AFD_.wvu.FilterData" localSheetId="12" hidden="1">'dem16'!$A$1:$H$14</definedName>
    <definedName name="Z_302A3EA3_AE96_11D5_A646_0050BA3D7AFD_.wvu.FilterData" localSheetId="13" hidden="1">'dem17'!$A$1:$H$55</definedName>
    <definedName name="Z_302A3EA3_AE96_11D5_A646_0050BA3D7AFD_.wvu.FilterData" localSheetId="14" hidden="1">'dem18'!$A$1:$H$34</definedName>
    <definedName name="Z_302A3EA3_AE96_11D5_A646_0050BA3D7AFD_.wvu.FilterData" localSheetId="15" hidden="1">'dem19'!$A$1:$H$14</definedName>
    <definedName name="Z_302A3EA3_AE96_11D5_A646_0050BA3D7AFD_.wvu.FilterData" localSheetId="1" hidden="1">'dem2'!$A$1:$H$14</definedName>
    <definedName name="Z_302A3EA3_AE96_11D5_A646_0050BA3D7AFD_.wvu.FilterData" localSheetId="16" hidden="1">'dem20'!$A$1:$H$14</definedName>
    <definedName name="Z_302A3EA3_AE96_11D5_A646_0050BA3D7AFD_.wvu.FilterData" localSheetId="17" hidden="1">'dem21'!$A$1:$H$28</definedName>
    <definedName name="Z_302A3EA3_AE96_11D5_A646_0050BA3D7AFD_.wvu.FilterData" localSheetId="18" hidden="1">'dem22'!$A$1:$G$123</definedName>
    <definedName name="Z_302A3EA3_AE96_11D5_A646_0050BA3D7AFD_.wvu.FilterData" localSheetId="19" hidden="1">'dem26'!$A$1:$H$41</definedName>
    <definedName name="Z_302A3EA3_AE96_11D5_A646_0050BA3D7AFD_.wvu.FilterData" localSheetId="20" hidden="1">'dem27'!$A$1:$H$44</definedName>
    <definedName name="Z_302A3EA3_AE96_11D5_A646_0050BA3D7AFD_.wvu.FilterData" localSheetId="21" hidden="1">'dem28'!$A$1:$H$39</definedName>
    <definedName name="Z_302A3EA3_AE96_11D5_A646_0050BA3D7AFD_.wvu.FilterData" localSheetId="22" hidden="1">'dem29'!$A$1:$H$37</definedName>
    <definedName name="Z_302A3EA3_AE96_11D5_A646_0050BA3D7AFD_.wvu.FilterData" localSheetId="2" hidden="1">'dem3'!$A$1:$H$75</definedName>
    <definedName name="Z_302A3EA3_AE96_11D5_A646_0050BA3D7AFD_.wvu.FilterData" localSheetId="23" hidden="1">'dem30'!$A$1:$H$178</definedName>
    <definedName name="Z_302A3EA3_AE96_11D5_A646_0050BA3D7AFD_.wvu.FilterData" localSheetId="24" hidden="1">'dem31'!$A$1:$H$97</definedName>
    <definedName name="Z_302A3EA3_AE96_11D5_A646_0050BA3D7AFD_.wvu.FilterData" localSheetId="25" hidden="1">'dem32'!$A$1:$H$14</definedName>
    <definedName name="Z_302A3EA3_AE96_11D5_A646_0050BA3D7AFD_.wvu.FilterData" localSheetId="26" hidden="1">'dem33'!$A$1:$H$14</definedName>
    <definedName name="Z_302A3EA3_AE96_11D5_A646_0050BA3D7AFD_.wvu.FilterData" localSheetId="27" hidden="1">'dem34'!$A$1:$H$14</definedName>
    <definedName name="Z_302A3EA3_AE96_11D5_A646_0050BA3D7AFD_.wvu.FilterData" localSheetId="28" hidden="1">'Dem35'!$A$1:$H$14</definedName>
    <definedName name="Z_302A3EA3_AE96_11D5_A646_0050BA3D7AFD_.wvu.FilterData" localSheetId="29" hidden="1">'dem36'!$A$1:$H$14</definedName>
    <definedName name="Z_302A3EA3_AE96_11D5_A646_0050BA3D7AFD_.wvu.FilterData" localSheetId="30" hidden="1">'dem37'!$A$1:$H$14</definedName>
    <definedName name="Z_302A3EA3_AE96_11D5_A646_0050BA3D7AFD_.wvu.FilterData" localSheetId="31" hidden="1">'dem38'!$A$1:$H$14</definedName>
    <definedName name="Z_302A3EA3_AE96_11D5_A646_0050BA3D7AFD_.wvu.FilterData" localSheetId="32" hidden="1">'dem39'!$A$1:$H$14</definedName>
    <definedName name="Z_302A3EA3_AE96_11D5_A646_0050BA3D7AFD_.wvu.FilterData" localSheetId="33" hidden="1">'dem40'!$A$1:$M$53</definedName>
    <definedName name="Z_302A3EA3_AE96_11D5_A646_0050BA3D7AFD_.wvu.FilterData" localSheetId="34" hidden="1">dem40A!$A$1:$H$14</definedName>
    <definedName name="Z_302A3EA3_AE96_11D5_A646_0050BA3D7AFD_.wvu.FilterData" localSheetId="35" hidden="1">'dem41'!$A$1:$H$155</definedName>
    <definedName name="Z_302A3EA3_AE96_11D5_A646_0050BA3D7AFD_.wvu.FilterData" localSheetId="36" hidden="1">'dem42'!$A$1:$H$35</definedName>
    <definedName name="Z_302A3EA3_AE96_11D5_A646_0050BA3D7AFD_.wvu.FilterData" localSheetId="37" hidden="1">'dem43'!$A$1:$H$43</definedName>
    <definedName name="Z_302A3EA3_AE96_11D5_A646_0050BA3D7AFD_.wvu.FilterData" localSheetId="38" hidden="1">'dem47'!$A$1:$H$49</definedName>
    <definedName name="Z_302A3EA3_AE96_11D5_A646_0050BA3D7AFD_.wvu.FilterData" localSheetId="3" hidden="1">'dem5'!$A$1:$H$52</definedName>
    <definedName name="Z_302A3EA3_AE96_11D5_A646_0050BA3D7AFD_.wvu.FilterData" localSheetId="4" hidden="1">'dem6'!$A$1:$H$27</definedName>
    <definedName name="Z_302A3EA3_AE96_11D5_A646_0050BA3D7AFD_.wvu.FilterData" localSheetId="5" hidden="1">'dem7'!$A$1:$G$78</definedName>
    <definedName name="Z_302A3EA3_AE96_11D5_A646_0050BA3D7AFD_.wvu.FilterData" localSheetId="6" hidden="1">'dem9'!$A$1:$H$44</definedName>
    <definedName name="Z_302A3EA3_AE96_11D5_A646_0050BA3D7AFD_.wvu.PrintArea" localSheetId="0" hidden="1">'dem1'!$A$1:$H$40</definedName>
    <definedName name="Z_302A3EA3_AE96_11D5_A646_0050BA3D7AFD_.wvu.PrintArea" localSheetId="7" hidden="1">'dem11'!$A$1:$H$36</definedName>
    <definedName name="Z_302A3EA3_AE96_11D5_A646_0050BA3D7AFD_.wvu.PrintArea" localSheetId="8" hidden="1">'dem12'!$A$2:$H$74</definedName>
    <definedName name="Z_302A3EA3_AE96_11D5_A646_0050BA3D7AFD_.wvu.PrintArea" localSheetId="9" hidden="1">'dem13'!$A$1:$H$130</definedName>
    <definedName name="Z_302A3EA3_AE96_11D5_A646_0050BA3D7AFD_.wvu.PrintArea" localSheetId="10" hidden="1">'dem14'!$A$1:$H$54</definedName>
    <definedName name="Z_302A3EA3_AE96_11D5_A646_0050BA3D7AFD_.wvu.PrintArea" localSheetId="11" hidden="1">'dem15'!$A$1:$H$51</definedName>
    <definedName name="Z_302A3EA3_AE96_11D5_A646_0050BA3D7AFD_.wvu.PrintArea" localSheetId="12" hidden="1">'dem16'!$A$1:$H$14</definedName>
    <definedName name="Z_302A3EA3_AE96_11D5_A646_0050BA3D7AFD_.wvu.PrintArea" localSheetId="13" hidden="1">'dem17'!$A$1:$H$14</definedName>
    <definedName name="Z_302A3EA3_AE96_11D5_A646_0050BA3D7AFD_.wvu.PrintArea" localSheetId="14" hidden="1">'dem18'!$A$1:$H$14</definedName>
    <definedName name="Z_302A3EA3_AE96_11D5_A646_0050BA3D7AFD_.wvu.PrintArea" localSheetId="15" hidden="1">'dem19'!$A$1:$H$14</definedName>
    <definedName name="Z_302A3EA3_AE96_11D5_A646_0050BA3D7AFD_.wvu.PrintArea" localSheetId="1" hidden="1">'dem2'!$A$1:$H$14</definedName>
    <definedName name="Z_302A3EA3_AE96_11D5_A646_0050BA3D7AFD_.wvu.PrintArea" localSheetId="16" hidden="1">'dem20'!$A$1:$H$14</definedName>
    <definedName name="Z_302A3EA3_AE96_11D5_A646_0050BA3D7AFD_.wvu.PrintArea" localSheetId="17" hidden="1">'dem21'!$A$1:$H$28</definedName>
    <definedName name="Z_302A3EA3_AE96_11D5_A646_0050BA3D7AFD_.wvu.PrintArea" localSheetId="18" hidden="1">'dem22'!$A$1:$G$123</definedName>
    <definedName name="Z_302A3EA3_AE96_11D5_A646_0050BA3D7AFD_.wvu.PrintArea" localSheetId="19" hidden="1">'dem26'!$A$1:$H$14</definedName>
    <definedName name="Z_302A3EA3_AE96_11D5_A646_0050BA3D7AFD_.wvu.PrintArea" localSheetId="20" hidden="1">'dem27'!$A$1:$H$15</definedName>
    <definedName name="Z_302A3EA3_AE96_11D5_A646_0050BA3D7AFD_.wvu.PrintArea" localSheetId="21" hidden="1">'dem28'!$A$1:$H$13</definedName>
    <definedName name="Z_302A3EA3_AE96_11D5_A646_0050BA3D7AFD_.wvu.PrintArea" localSheetId="22" hidden="1">'dem29'!$A$1:$H$14</definedName>
    <definedName name="Z_302A3EA3_AE96_11D5_A646_0050BA3D7AFD_.wvu.PrintArea" localSheetId="2" hidden="1">'dem3'!$A$1:$H$78</definedName>
    <definedName name="Z_302A3EA3_AE96_11D5_A646_0050BA3D7AFD_.wvu.PrintArea" localSheetId="23" hidden="1">'dem30'!$A$1:$H$168</definedName>
    <definedName name="Z_302A3EA3_AE96_11D5_A646_0050BA3D7AFD_.wvu.PrintArea" localSheetId="24" hidden="1">'dem31'!$A$1:$H$95</definedName>
    <definedName name="Z_302A3EA3_AE96_11D5_A646_0050BA3D7AFD_.wvu.PrintArea" localSheetId="25" hidden="1">'dem32'!$B$1:$H$14</definedName>
    <definedName name="Z_302A3EA3_AE96_11D5_A646_0050BA3D7AFD_.wvu.PrintArea" localSheetId="26" hidden="1">'dem33'!$B$1:$H$14</definedName>
    <definedName name="Z_302A3EA3_AE96_11D5_A646_0050BA3D7AFD_.wvu.PrintArea" localSheetId="27" hidden="1">'dem34'!$A$1:$H$14</definedName>
    <definedName name="Z_302A3EA3_AE96_11D5_A646_0050BA3D7AFD_.wvu.PrintArea" localSheetId="28" hidden="1">'Dem35'!$A$1:$H$14</definedName>
    <definedName name="Z_302A3EA3_AE96_11D5_A646_0050BA3D7AFD_.wvu.PrintArea" localSheetId="31" hidden="1">'dem38'!$A$1:$H$14</definedName>
    <definedName name="Z_302A3EA3_AE96_11D5_A646_0050BA3D7AFD_.wvu.PrintArea" localSheetId="32" hidden="1">'dem39'!$A$1:$H$14</definedName>
    <definedName name="Z_302A3EA3_AE96_11D5_A646_0050BA3D7AFD_.wvu.PrintArea" localSheetId="33" hidden="1">'dem40'!$A$1:$M$53</definedName>
    <definedName name="Z_302A3EA3_AE96_11D5_A646_0050BA3D7AFD_.wvu.PrintArea" localSheetId="34" hidden="1">dem40A!$A$1:$H$14</definedName>
    <definedName name="Z_302A3EA3_AE96_11D5_A646_0050BA3D7AFD_.wvu.PrintArea" localSheetId="35" hidden="1">'dem41'!$A$1:$H$155</definedName>
    <definedName name="Z_302A3EA3_AE96_11D5_A646_0050BA3D7AFD_.wvu.PrintArea" localSheetId="36" hidden="1">'dem42'!$A$1:$H$31</definedName>
    <definedName name="Z_302A3EA3_AE96_11D5_A646_0050BA3D7AFD_.wvu.PrintArea" localSheetId="37" hidden="1">'dem43'!$A$1:$H$39</definedName>
    <definedName name="Z_302A3EA3_AE96_11D5_A646_0050BA3D7AFD_.wvu.PrintArea" localSheetId="38" hidden="1">'dem47'!$A$1:$H$45</definedName>
    <definedName name="Z_302A3EA3_AE96_11D5_A646_0050BA3D7AFD_.wvu.PrintArea" localSheetId="3" hidden="1">'dem5'!$A$1:$H$52</definedName>
    <definedName name="Z_302A3EA3_AE96_11D5_A646_0050BA3D7AFD_.wvu.PrintArea" localSheetId="4" hidden="1">'dem6'!$A$1:$H$14</definedName>
    <definedName name="Z_302A3EA3_AE96_11D5_A646_0050BA3D7AFD_.wvu.PrintArea" localSheetId="5" hidden="1">'dem7'!$A$1:$G$73</definedName>
    <definedName name="Z_302A3EA3_AE96_11D5_A646_0050BA3D7AFD_.wvu.PrintArea" localSheetId="6" hidden="1">'dem9'!$A$1:$H$39</definedName>
    <definedName name="Z_302A3EA3_AE96_11D5_A646_0050BA3D7AFD_.wvu.PrintTitles" localSheetId="0" hidden="1">'dem1'!$12:$14</definedName>
    <definedName name="Z_302A3EA3_AE96_11D5_A646_0050BA3D7AFD_.wvu.PrintTitles" localSheetId="7" hidden="1">'dem11'!$12:$14</definedName>
    <definedName name="Z_302A3EA3_AE96_11D5_A646_0050BA3D7AFD_.wvu.PrintTitles" localSheetId="8" hidden="1">'dem12'!$12:$14</definedName>
    <definedName name="Z_302A3EA3_AE96_11D5_A646_0050BA3D7AFD_.wvu.PrintTitles" localSheetId="9" hidden="1">'dem13'!$12:$14</definedName>
    <definedName name="Z_302A3EA3_AE96_11D5_A646_0050BA3D7AFD_.wvu.PrintTitles" localSheetId="10" hidden="1">'dem14'!$12:$14</definedName>
    <definedName name="Z_302A3EA3_AE96_11D5_A646_0050BA3D7AFD_.wvu.PrintTitles" localSheetId="11" hidden="1">'dem15'!$12:$14</definedName>
    <definedName name="Z_302A3EA3_AE96_11D5_A646_0050BA3D7AFD_.wvu.PrintTitles" localSheetId="12" hidden="1">'dem16'!$12:$14</definedName>
    <definedName name="Z_302A3EA3_AE96_11D5_A646_0050BA3D7AFD_.wvu.PrintTitles" localSheetId="15" hidden="1">'dem19'!$12:$14</definedName>
    <definedName name="Z_302A3EA3_AE96_11D5_A646_0050BA3D7AFD_.wvu.PrintTitles" localSheetId="1" hidden="1">'dem2'!$12:$14</definedName>
    <definedName name="Z_302A3EA3_AE96_11D5_A646_0050BA3D7AFD_.wvu.PrintTitles" localSheetId="16" hidden="1">'dem20'!$13:$14</definedName>
    <definedName name="Z_302A3EA3_AE96_11D5_A646_0050BA3D7AFD_.wvu.PrintTitles" localSheetId="17" hidden="1">'dem21'!$13:$14</definedName>
    <definedName name="Z_302A3EA3_AE96_11D5_A646_0050BA3D7AFD_.wvu.PrintTitles" localSheetId="18" hidden="1">'dem22'!$12:$13</definedName>
    <definedName name="Z_302A3EA3_AE96_11D5_A646_0050BA3D7AFD_.wvu.PrintTitles" localSheetId="19" hidden="1">'dem26'!$12:$14</definedName>
    <definedName name="Z_302A3EA3_AE96_11D5_A646_0050BA3D7AFD_.wvu.PrintTitles" localSheetId="20" hidden="1">'dem27'!$13:$15</definedName>
    <definedName name="Z_302A3EA3_AE96_11D5_A646_0050BA3D7AFD_.wvu.PrintTitles" localSheetId="21" hidden="1">'dem28'!$12:$13</definedName>
    <definedName name="Z_302A3EA3_AE96_11D5_A646_0050BA3D7AFD_.wvu.PrintTitles" localSheetId="22" hidden="1">'dem29'!$12:$14</definedName>
    <definedName name="Z_302A3EA3_AE96_11D5_A646_0050BA3D7AFD_.wvu.PrintTitles" localSheetId="2" hidden="1">'dem3'!$12:$14</definedName>
    <definedName name="Z_302A3EA3_AE96_11D5_A646_0050BA3D7AFD_.wvu.PrintTitles" localSheetId="23" hidden="1">'dem30'!$12:$14</definedName>
    <definedName name="Z_302A3EA3_AE96_11D5_A646_0050BA3D7AFD_.wvu.PrintTitles" localSheetId="24" hidden="1">'dem31'!$12:$14</definedName>
    <definedName name="Z_302A3EA3_AE96_11D5_A646_0050BA3D7AFD_.wvu.PrintTitles" localSheetId="25" hidden="1">'dem32'!$12:$14</definedName>
    <definedName name="Z_302A3EA3_AE96_11D5_A646_0050BA3D7AFD_.wvu.PrintTitles" localSheetId="26" hidden="1">'dem33'!$12:$14</definedName>
    <definedName name="Z_302A3EA3_AE96_11D5_A646_0050BA3D7AFD_.wvu.PrintTitles" localSheetId="27" hidden="1">'dem34'!$12:$14</definedName>
    <definedName name="Z_302A3EA3_AE96_11D5_A646_0050BA3D7AFD_.wvu.PrintTitles" localSheetId="28" hidden="1">'Dem35'!$12:$14</definedName>
    <definedName name="Z_302A3EA3_AE96_11D5_A646_0050BA3D7AFD_.wvu.PrintTitles" localSheetId="29" hidden="1">'dem36'!$11:$13</definedName>
    <definedName name="Z_302A3EA3_AE96_11D5_A646_0050BA3D7AFD_.wvu.PrintTitles" localSheetId="30" hidden="1">'dem37'!$11:$13</definedName>
    <definedName name="Z_302A3EA3_AE96_11D5_A646_0050BA3D7AFD_.wvu.PrintTitles" localSheetId="31" hidden="1">'dem38'!$12:$14</definedName>
    <definedName name="Z_302A3EA3_AE96_11D5_A646_0050BA3D7AFD_.wvu.PrintTitles" localSheetId="32" hidden="1">'dem39'!$12:$14</definedName>
    <definedName name="Z_302A3EA3_AE96_11D5_A646_0050BA3D7AFD_.wvu.PrintTitles" localSheetId="33" hidden="1">'dem40'!$12:$14</definedName>
    <definedName name="Z_302A3EA3_AE96_11D5_A646_0050BA3D7AFD_.wvu.PrintTitles" localSheetId="34" hidden="1">dem40A!$12:$14</definedName>
    <definedName name="Z_302A3EA3_AE96_11D5_A646_0050BA3D7AFD_.wvu.PrintTitles" localSheetId="35" hidden="1">'dem41'!$13:$14</definedName>
    <definedName name="Z_302A3EA3_AE96_11D5_A646_0050BA3D7AFD_.wvu.PrintTitles" localSheetId="36" hidden="1">'dem42'!$12:$14</definedName>
    <definedName name="Z_302A3EA3_AE96_11D5_A646_0050BA3D7AFD_.wvu.PrintTitles" localSheetId="37" hidden="1">'dem43'!$12:$14</definedName>
    <definedName name="Z_302A3EA3_AE96_11D5_A646_0050BA3D7AFD_.wvu.PrintTitles" localSheetId="38" hidden="1">'dem47'!$12:$14</definedName>
    <definedName name="Z_302A3EA3_AE96_11D5_A646_0050BA3D7AFD_.wvu.PrintTitles" localSheetId="3" hidden="1">'dem5'!$11:$14</definedName>
    <definedName name="Z_302A3EA3_AE96_11D5_A646_0050BA3D7AFD_.wvu.PrintTitles" localSheetId="4" hidden="1">'dem6'!$13:$14</definedName>
    <definedName name="Z_302A3EA3_AE96_11D5_A646_0050BA3D7AFD_.wvu.PrintTitles" localSheetId="5" hidden="1">'dem7'!$12:$14</definedName>
    <definedName name="Z_302A3EA3_AE96_11D5_A646_0050BA3D7AFD_.wvu.PrintTitles" localSheetId="6" hidden="1">'dem9'!$12:$14</definedName>
    <definedName name="Z_36DBA021_0ECB_11D4_8064_004005726899_.wvu.Cols" localSheetId="0" hidden="1">'dem1'!#REF!</definedName>
    <definedName name="Z_36DBA021_0ECB_11D4_8064_004005726899_.wvu.Cols" localSheetId="7" hidden="1">'dem11'!#REF!</definedName>
    <definedName name="Z_36DBA021_0ECB_11D4_8064_004005726899_.wvu.Cols" localSheetId="8" hidden="1">'dem12'!#REF!</definedName>
    <definedName name="Z_36DBA021_0ECB_11D4_8064_004005726899_.wvu.Cols" localSheetId="9" hidden="1">'dem13'!#REF!</definedName>
    <definedName name="Z_36DBA021_0ECB_11D4_8064_004005726899_.wvu.Cols" localSheetId="12" hidden="1">'dem16'!#REF!</definedName>
    <definedName name="Z_36DBA021_0ECB_11D4_8064_004005726899_.wvu.Cols" localSheetId="15" hidden="1">'dem19'!#REF!</definedName>
    <definedName name="Z_36DBA021_0ECB_11D4_8064_004005726899_.wvu.Cols" localSheetId="1" hidden="1">'dem2'!#REF!</definedName>
    <definedName name="Z_36DBA021_0ECB_11D4_8064_004005726899_.wvu.Cols" localSheetId="20" hidden="1">'dem27'!#REF!</definedName>
    <definedName name="Z_36DBA021_0ECB_11D4_8064_004005726899_.wvu.Cols" localSheetId="21" hidden="1">'dem28'!#REF!</definedName>
    <definedName name="Z_36DBA021_0ECB_11D4_8064_004005726899_.wvu.Cols" localSheetId="22" hidden="1">'dem29'!#REF!</definedName>
    <definedName name="Z_36DBA021_0ECB_11D4_8064_004005726899_.wvu.Cols" localSheetId="2" hidden="1">'dem3'!#REF!</definedName>
    <definedName name="Z_36DBA021_0ECB_11D4_8064_004005726899_.wvu.Cols" localSheetId="23" hidden="1">'dem30'!#REF!</definedName>
    <definedName name="Z_36DBA021_0ECB_11D4_8064_004005726899_.wvu.Cols" localSheetId="24" hidden="1">'dem31'!#REF!</definedName>
    <definedName name="Z_36DBA021_0ECB_11D4_8064_004005726899_.wvu.Cols" localSheetId="25" hidden="1">'dem32'!#REF!</definedName>
    <definedName name="Z_36DBA021_0ECB_11D4_8064_004005726899_.wvu.Cols" localSheetId="26" hidden="1">'dem33'!#REF!</definedName>
    <definedName name="Z_36DBA021_0ECB_11D4_8064_004005726899_.wvu.Cols" localSheetId="27" hidden="1">'dem34'!#REF!</definedName>
    <definedName name="Z_36DBA021_0ECB_11D4_8064_004005726899_.wvu.Cols" localSheetId="28" hidden="1">'Dem35'!#REF!</definedName>
    <definedName name="Z_36DBA021_0ECB_11D4_8064_004005726899_.wvu.Cols" localSheetId="31" hidden="1">'dem38'!#REF!</definedName>
    <definedName name="Z_36DBA021_0ECB_11D4_8064_004005726899_.wvu.Cols" localSheetId="32" hidden="1">'dem39'!#REF!</definedName>
    <definedName name="Z_36DBA021_0ECB_11D4_8064_004005726899_.wvu.Cols" localSheetId="33" hidden="1">'dem40'!#REF!</definedName>
    <definedName name="Z_36DBA021_0ECB_11D4_8064_004005726899_.wvu.Cols" localSheetId="34" hidden="1">dem40A!#REF!</definedName>
    <definedName name="Z_36DBA021_0ECB_11D4_8064_004005726899_.wvu.Cols" localSheetId="35" hidden="1">'dem41'!#REF!</definedName>
    <definedName name="Z_36DBA021_0ECB_11D4_8064_004005726899_.wvu.Cols" localSheetId="36" hidden="1">'dem42'!#REF!</definedName>
    <definedName name="Z_36DBA021_0ECB_11D4_8064_004005726899_.wvu.Cols" localSheetId="37" hidden="1">'dem43'!#REF!</definedName>
    <definedName name="Z_36DBA021_0ECB_11D4_8064_004005726899_.wvu.Cols" localSheetId="38" hidden="1">'dem47'!#REF!</definedName>
    <definedName name="Z_36DBA021_0ECB_11D4_8064_004005726899_.wvu.Cols" localSheetId="5" hidden="1">'dem7'!#REF!</definedName>
    <definedName name="Z_36DBA021_0ECB_11D4_8064_004005726899_.wvu.Cols" localSheetId="6" hidden="1">'dem9'!#REF!</definedName>
    <definedName name="Z_36DBA021_0ECB_11D4_8064_004005726899_.wvu.FilterData" localSheetId="0" hidden="1">'dem1'!$A$1:$H$14</definedName>
    <definedName name="Z_36DBA021_0ECB_11D4_8064_004005726899_.wvu.FilterData" localSheetId="7" hidden="1">'dem11'!#REF!</definedName>
    <definedName name="Z_36DBA021_0ECB_11D4_8064_004005726899_.wvu.FilterData" localSheetId="8" hidden="1">'dem12'!#REF!</definedName>
    <definedName name="Z_36DBA021_0ECB_11D4_8064_004005726899_.wvu.FilterData" localSheetId="9" hidden="1">'dem13'!#REF!</definedName>
    <definedName name="Z_36DBA021_0ECB_11D4_8064_004005726899_.wvu.FilterData" localSheetId="11" hidden="1">'dem15'!#REF!</definedName>
    <definedName name="Z_36DBA021_0ECB_11D4_8064_004005726899_.wvu.FilterData" localSheetId="12" hidden="1">'dem16'!#REF!</definedName>
    <definedName name="Z_36DBA021_0ECB_11D4_8064_004005726899_.wvu.FilterData" localSheetId="15" hidden="1">'dem19'!#REF!</definedName>
    <definedName name="Z_36DBA021_0ECB_11D4_8064_004005726899_.wvu.FilterData" localSheetId="1" hidden="1">'dem2'!#REF!</definedName>
    <definedName name="Z_36DBA021_0ECB_11D4_8064_004005726899_.wvu.FilterData" localSheetId="16" hidden="1">'dem20'!#REF!</definedName>
    <definedName name="Z_36DBA021_0ECB_11D4_8064_004005726899_.wvu.FilterData" localSheetId="17" hidden="1">'dem21'!#REF!</definedName>
    <definedName name="Z_36DBA021_0ECB_11D4_8064_004005726899_.wvu.FilterData" localSheetId="18" hidden="1">'dem22'!#REF!</definedName>
    <definedName name="Z_36DBA021_0ECB_11D4_8064_004005726899_.wvu.FilterData" localSheetId="20" hidden="1">'dem27'!#REF!</definedName>
    <definedName name="Z_36DBA021_0ECB_11D4_8064_004005726899_.wvu.FilterData" localSheetId="21" hidden="1">'dem28'!#REF!</definedName>
    <definedName name="Z_36DBA021_0ECB_11D4_8064_004005726899_.wvu.FilterData" localSheetId="22" hidden="1">'dem29'!#REF!</definedName>
    <definedName name="Z_36DBA021_0ECB_11D4_8064_004005726899_.wvu.FilterData" localSheetId="2" hidden="1">'dem3'!$C$61:$C$71</definedName>
    <definedName name="Z_36DBA021_0ECB_11D4_8064_004005726899_.wvu.FilterData" localSheetId="23" hidden="1">'dem30'!$C$167:$C$168</definedName>
    <definedName name="Z_36DBA021_0ECB_11D4_8064_004005726899_.wvu.FilterData" localSheetId="24" hidden="1">'dem31'!$C$91:$C$95</definedName>
    <definedName name="Z_36DBA021_0ECB_11D4_8064_004005726899_.wvu.FilterData" localSheetId="25" hidden="1">'dem32'!#REF!</definedName>
    <definedName name="Z_36DBA021_0ECB_11D4_8064_004005726899_.wvu.FilterData" localSheetId="26" hidden="1">'dem33'!#REF!</definedName>
    <definedName name="Z_36DBA021_0ECB_11D4_8064_004005726899_.wvu.FilterData" localSheetId="27" hidden="1">'dem34'!#REF!</definedName>
    <definedName name="Z_36DBA021_0ECB_11D4_8064_004005726899_.wvu.FilterData" localSheetId="28" hidden="1">'Dem35'!#REF!</definedName>
    <definedName name="Z_36DBA021_0ECB_11D4_8064_004005726899_.wvu.FilterData" localSheetId="29" hidden="1">'dem36'!#REF!</definedName>
    <definedName name="Z_36DBA021_0ECB_11D4_8064_004005726899_.wvu.FilterData" localSheetId="30" hidden="1">'dem37'!#REF!</definedName>
    <definedName name="Z_36DBA021_0ECB_11D4_8064_004005726899_.wvu.FilterData" localSheetId="31" hidden="1">'dem38'!#REF!</definedName>
    <definedName name="Z_36DBA021_0ECB_11D4_8064_004005726899_.wvu.FilterData" localSheetId="33" hidden="1">'dem40'!$C$16:$C$53</definedName>
    <definedName name="Z_36DBA021_0ECB_11D4_8064_004005726899_.wvu.FilterData" localSheetId="34" hidden="1">dem40A!#REF!</definedName>
    <definedName name="Z_36DBA021_0ECB_11D4_8064_004005726899_.wvu.FilterData" localSheetId="35" hidden="1">'dem41'!$C$138:$C$155</definedName>
    <definedName name="Z_36DBA021_0ECB_11D4_8064_004005726899_.wvu.FilterData" localSheetId="36" hidden="1">'dem42'!#REF!</definedName>
    <definedName name="Z_36DBA021_0ECB_11D4_8064_004005726899_.wvu.FilterData" localSheetId="37" hidden="1">'dem43'!#REF!</definedName>
    <definedName name="Z_36DBA021_0ECB_11D4_8064_004005726899_.wvu.FilterData" localSheetId="38" hidden="1">'dem47'!#REF!</definedName>
    <definedName name="Z_36DBA021_0ECB_11D4_8064_004005726899_.wvu.FilterData" localSheetId="3" hidden="1">'dem5'!#REF!</definedName>
    <definedName name="Z_36DBA021_0ECB_11D4_8064_004005726899_.wvu.FilterData" localSheetId="5" hidden="1">'dem7'!#REF!</definedName>
    <definedName name="Z_36DBA021_0ECB_11D4_8064_004005726899_.wvu.FilterData" localSheetId="6" hidden="1">'dem9'!#REF!</definedName>
    <definedName name="Z_36DBA021_0ECB_11D4_8064_004005726899_.wvu.PrintArea" localSheetId="0" hidden="1">'dem1'!$A$1:$H$14</definedName>
    <definedName name="Z_36DBA021_0ECB_11D4_8064_004005726899_.wvu.PrintArea" localSheetId="7" hidden="1">'dem11'!$A$1:$H$36</definedName>
    <definedName name="Z_36DBA021_0ECB_11D4_8064_004005726899_.wvu.PrintArea" localSheetId="8" hidden="1">'dem12'!$A$2:$H$74</definedName>
    <definedName name="Z_36DBA021_0ECB_11D4_8064_004005726899_.wvu.PrintArea" localSheetId="9" hidden="1">'dem13'!$A$1:$H$130</definedName>
    <definedName name="Z_36DBA021_0ECB_11D4_8064_004005726899_.wvu.PrintArea" localSheetId="10" hidden="1">'dem14'!$A$1:$H$54</definedName>
    <definedName name="Z_36DBA021_0ECB_11D4_8064_004005726899_.wvu.PrintArea" localSheetId="11" hidden="1">'dem15'!$A$1:$H$51</definedName>
    <definedName name="Z_36DBA021_0ECB_11D4_8064_004005726899_.wvu.PrintArea" localSheetId="12" hidden="1">'dem16'!$A$1:$H$14</definedName>
    <definedName name="Z_36DBA021_0ECB_11D4_8064_004005726899_.wvu.PrintArea" localSheetId="13" hidden="1">'dem17'!$A$1:$H$14</definedName>
    <definedName name="Z_36DBA021_0ECB_11D4_8064_004005726899_.wvu.PrintArea" localSheetId="14" hidden="1">'dem18'!$A$1:$H$14</definedName>
    <definedName name="Z_36DBA021_0ECB_11D4_8064_004005726899_.wvu.PrintArea" localSheetId="15" hidden="1">'dem19'!$A$1:$H$14</definedName>
    <definedName name="Z_36DBA021_0ECB_11D4_8064_004005726899_.wvu.PrintArea" localSheetId="1" hidden="1">'dem2'!$A$1:$H$14</definedName>
    <definedName name="Z_36DBA021_0ECB_11D4_8064_004005726899_.wvu.PrintArea" localSheetId="16" hidden="1">'dem20'!$A$1:$H$14</definedName>
    <definedName name="Z_36DBA021_0ECB_11D4_8064_004005726899_.wvu.PrintArea" localSheetId="17" hidden="1">'dem21'!$A$1:$H$28</definedName>
    <definedName name="Z_36DBA021_0ECB_11D4_8064_004005726899_.wvu.PrintArea" localSheetId="18" hidden="1">'dem22'!$A$1:$G$123</definedName>
    <definedName name="Z_36DBA021_0ECB_11D4_8064_004005726899_.wvu.PrintArea" localSheetId="20" hidden="1">'dem27'!$A$1:$H$15</definedName>
    <definedName name="Z_36DBA021_0ECB_11D4_8064_004005726899_.wvu.PrintArea" localSheetId="21" hidden="1">'dem28'!$A$1:$H$13</definedName>
    <definedName name="Z_36DBA021_0ECB_11D4_8064_004005726899_.wvu.PrintArea" localSheetId="22" hidden="1">'dem29'!$A$1:$H$14</definedName>
    <definedName name="Z_36DBA021_0ECB_11D4_8064_004005726899_.wvu.PrintArea" localSheetId="2" hidden="1">'dem3'!$A$1:$H$71</definedName>
    <definedName name="Z_36DBA021_0ECB_11D4_8064_004005726899_.wvu.PrintArea" localSheetId="23" hidden="1">'dem30'!$A$1:$H$168</definedName>
    <definedName name="Z_36DBA021_0ECB_11D4_8064_004005726899_.wvu.PrintArea" localSheetId="24" hidden="1">'dem31'!$A$1:$H$95</definedName>
    <definedName name="Z_36DBA021_0ECB_11D4_8064_004005726899_.wvu.PrintArea" localSheetId="25" hidden="1">'dem32'!$A$1:$H$14</definedName>
    <definedName name="Z_36DBA021_0ECB_11D4_8064_004005726899_.wvu.PrintArea" localSheetId="26" hidden="1">'dem33'!$A$1:$H$14</definedName>
    <definedName name="Z_36DBA021_0ECB_11D4_8064_004005726899_.wvu.PrintArea" localSheetId="27" hidden="1">'dem34'!$A$1:$H$14</definedName>
    <definedName name="Z_36DBA021_0ECB_11D4_8064_004005726899_.wvu.PrintArea" localSheetId="31" hidden="1">'dem38'!$A$1:$H$14</definedName>
    <definedName name="Z_36DBA021_0ECB_11D4_8064_004005726899_.wvu.PrintArea" localSheetId="32" hidden="1">'dem39'!$A$1:$H$14</definedName>
    <definedName name="Z_36DBA021_0ECB_11D4_8064_004005726899_.wvu.PrintArea" localSheetId="33" hidden="1">'dem40'!$A$1:$M$53</definedName>
    <definedName name="Z_36DBA021_0ECB_11D4_8064_004005726899_.wvu.PrintArea" localSheetId="34" hidden="1">dem40A!$A$1:$H$14</definedName>
    <definedName name="Z_36DBA021_0ECB_11D4_8064_004005726899_.wvu.PrintArea" localSheetId="35" hidden="1">'dem41'!$A$2:$H$155</definedName>
    <definedName name="Z_36DBA021_0ECB_11D4_8064_004005726899_.wvu.PrintArea" localSheetId="36" hidden="1">'dem42'!$A$1:$H$14</definedName>
    <definedName name="Z_36DBA021_0ECB_11D4_8064_004005726899_.wvu.PrintArea" localSheetId="37" hidden="1">'dem43'!$A$1:$H$14</definedName>
    <definedName name="Z_36DBA021_0ECB_11D4_8064_004005726899_.wvu.PrintArea" localSheetId="38" hidden="1">'dem47'!$A$1:$H$14</definedName>
    <definedName name="Z_36DBA021_0ECB_11D4_8064_004005726899_.wvu.PrintArea" localSheetId="4" hidden="1">'dem6'!$A$1:$H$14</definedName>
    <definedName name="Z_36DBA021_0ECB_11D4_8064_004005726899_.wvu.PrintArea" localSheetId="5" hidden="1">'dem7'!$A$1:$G$14</definedName>
    <definedName name="Z_36DBA021_0ECB_11D4_8064_004005726899_.wvu.PrintArea" localSheetId="6" hidden="1">'dem9'!$A$1:$H$14</definedName>
    <definedName name="Z_36DBA021_0ECB_11D4_8064_004005726899_.wvu.PrintTitles" localSheetId="0" hidden="1">'dem1'!$12:$14</definedName>
    <definedName name="Z_36DBA021_0ECB_11D4_8064_004005726899_.wvu.PrintTitles" localSheetId="7" hidden="1">'dem11'!$12:$14</definedName>
    <definedName name="Z_36DBA021_0ECB_11D4_8064_004005726899_.wvu.PrintTitles" localSheetId="8" hidden="1">'dem12'!$12:$14</definedName>
    <definedName name="Z_36DBA021_0ECB_11D4_8064_004005726899_.wvu.PrintTitles" localSheetId="9" hidden="1">'dem13'!$12:$14</definedName>
    <definedName name="Z_36DBA021_0ECB_11D4_8064_004005726899_.wvu.PrintTitles" localSheetId="10" hidden="1">'dem14'!$12:$14</definedName>
    <definedName name="Z_36DBA021_0ECB_11D4_8064_004005726899_.wvu.PrintTitles" localSheetId="11" hidden="1">'dem15'!$12:$14</definedName>
    <definedName name="Z_36DBA021_0ECB_11D4_8064_004005726899_.wvu.PrintTitles" localSheetId="12" hidden="1">'dem16'!$12:$14</definedName>
    <definedName name="Z_36DBA021_0ECB_11D4_8064_004005726899_.wvu.PrintTitles" localSheetId="15" hidden="1">'dem19'!$12:$14</definedName>
    <definedName name="Z_36DBA021_0ECB_11D4_8064_004005726899_.wvu.PrintTitles" localSheetId="1" hidden="1">'dem2'!$12:$14</definedName>
    <definedName name="Z_36DBA021_0ECB_11D4_8064_004005726899_.wvu.PrintTitles" localSheetId="16" hidden="1">'dem20'!$13:$14</definedName>
    <definedName name="Z_36DBA021_0ECB_11D4_8064_004005726899_.wvu.PrintTitles" localSheetId="17" hidden="1">'dem21'!$13:$14</definedName>
    <definedName name="Z_36DBA021_0ECB_11D4_8064_004005726899_.wvu.PrintTitles" localSheetId="18" hidden="1">'dem22'!$12:$13</definedName>
    <definedName name="Z_36DBA021_0ECB_11D4_8064_004005726899_.wvu.PrintTitles" localSheetId="19" hidden="1">'dem26'!$12:$14</definedName>
    <definedName name="Z_36DBA021_0ECB_11D4_8064_004005726899_.wvu.PrintTitles" localSheetId="20" hidden="1">'dem27'!$13:$15</definedName>
    <definedName name="Z_36DBA021_0ECB_11D4_8064_004005726899_.wvu.PrintTitles" localSheetId="21" hidden="1">'dem28'!$12:$13</definedName>
    <definedName name="Z_36DBA021_0ECB_11D4_8064_004005726899_.wvu.PrintTitles" localSheetId="22" hidden="1">'dem29'!$12:$14</definedName>
    <definedName name="Z_36DBA021_0ECB_11D4_8064_004005726899_.wvu.PrintTitles" localSheetId="2" hidden="1">'dem3'!$12:$14</definedName>
    <definedName name="Z_36DBA021_0ECB_11D4_8064_004005726899_.wvu.PrintTitles" localSheetId="23" hidden="1">'dem30'!$12:$14</definedName>
    <definedName name="Z_36DBA021_0ECB_11D4_8064_004005726899_.wvu.PrintTitles" localSheetId="24" hidden="1">'dem31'!$12:$14</definedName>
    <definedName name="Z_36DBA021_0ECB_11D4_8064_004005726899_.wvu.PrintTitles" localSheetId="25" hidden="1">'dem32'!$12:$14</definedName>
    <definedName name="Z_36DBA021_0ECB_11D4_8064_004005726899_.wvu.PrintTitles" localSheetId="26" hidden="1">'dem33'!$12:$14</definedName>
    <definedName name="Z_36DBA021_0ECB_11D4_8064_004005726899_.wvu.PrintTitles" localSheetId="27" hidden="1">'dem34'!$12:$14</definedName>
    <definedName name="Z_36DBA021_0ECB_11D4_8064_004005726899_.wvu.PrintTitles" localSheetId="28" hidden="1">'Dem35'!$12:$14</definedName>
    <definedName name="Z_36DBA021_0ECB_11D4_8064_004005726899_.wvu.PrintTitles" localSheetId="29" hidden="1">'dem36'!$11:$13</definedName>
    <definedName name="Z_36DBA021_0ECB_11D4_8064_004005726899_.wvu.PrintTitles" localSheetId="30" hidden="1">'dem37'!$11:$13</definedName>
    <definedName name="Z_36DBA021_0ECB_11D4_8064_004005726899_.wvu.PrintTitles" localSheetId="31" hidden="1">'dem38'!$12:$14</definedName>
    <definedName name="Z_36DBA021_0ECB_11D4_8064_004005726899_.wvu.PrintTitles" localSheetId="32" hidden="1">'dem39'!$12:$14</definedName>
    <definedName name="Z_36DBA021_0ECB_11D4_8064_004005726899_.wvu.PrintTitles" localSheetId="33" hidden="1">'dem40'!$12:$14</definedName>
    <definedName name="Z_36DBA021_0ECB_11D4_8064_004005726899_.wvu.PrintTitles" localSheetId="34" hidden="1">dem40A!$12:$14</definedName>
    <definedName name="Z_36DBA021_0ECB_11D4_8064_004005726899_.wvu.PrintTitles" localSheetId="35" hidden="1">'dem41'!$13:$14</definedName>
    <definedName name="Z_36DBA021_0ECB_11D4_8064_004005726899_.wvu.PrintTitles" localSheetId="36" hidden="1">'dem42'!$12:$14</definedName>
    <definedName name="Z_36DBA021_0ECB_11D4_8064_004005726899_.wvu.PrintTitles" localSheetId="37" hidden="1">'dem43'!$12:$14</definedName>
    <definedName name="Z_36DBA021_0ECB_11D4_8064_004005726899_.wvu.PrintTitles" localSheetId="38" hidden="1">'dem47'!$12:$14</definedName>
    <definedName name="Z_36DBA021_0ECB_11D4_8064_004005726899_.wvu.PrintTitles" localSheetId="3" hidden="1">'dem5'!$11:$14</definedName>
    <definedName name="Z_36DBA021_0ECB_11D4_8064_004005726899_.wvu.PrintTitles" localSheetId="4" hidden="1">'dem6'!$13:$14</definedName>
    <definedName name="Z_36DBA021_0ECB_11D4_8064_004005726899_.wvu.PrintTitles" localSheetId="5" hidden="1">'dem7'!$12:$14</definedName>
    <definedName name="Z_36DBA021_0ECB_11D4_8064_004005726899_.wvu.PrintTitles" localSheetId="6" hidden="1">'dem9'!$12:$14</definedName>
    <definedName name="Z_500B8DB8_F286_4AC6_8FFB_9BFEC967AB3A_.wvu.FilterData" localSheetId="8" hidden="1">'dem12'!$A$75:$H$82</definedName>
    <definedName name="Z_500B8DB8_F286_4AC6_8FFB_9BFEC967AB3A_.wvu.PrintArea" localSheetId="8" hidden="1">'dem12'!$A$2:$H$74</definedName>
    <definedName name="Z_500B8DB8_F286_4AC6_8FFB_9BFEC967AB3A_.wvu.PrintTitles" localSheetId="8" hidden="1">'dem12'!$12:$14</definedName>
    <definedName name="Z_5071B95B_B9AE_41D2_8D05_F6F32A4219CA_.wvu.FilterData" localSheetId="1" hidden="1">'dem2'!#REF!</definedName>
    <definedName name="Z_75B5A34A_8DB6_4ACF_8A68_12B713FB009F_.wvu.FilterData" localSheetId="0" hidden="1">'dem1'!#REF!</definedName>
    <definedName name="Z_75B5A34A_8DB6_4ACF_8A68_12B713FB009F_.wvu.PrintArea" localSheetId="0" hidden="1">'dem1'!$A$1:$H$40</definedName>
    <definedName name="Z_75B5A34A_8DB6_4ACF_8A68_12B713FB009F_.wvu.PrintTitles" localSheetId="0" hidden="1">'dem1'!$12:$14</definedName>
    <definedName name="Z_75B5A34A_8DB6_4ACF_8A68_12B713FB009F_.wvu.Rows" localSheetId="0" hidden="1">'dem1'!#REF!</definedName>
    <definedName name="Z_79D66C3F_CEA6_411B_84FD_B5529291B20A_.wvu.FilterData" localSheetId="0" hidden="1">'dem1'!#REF!</definedName>
    <definedName name="Z_79D66C3F_CEA6_411B_84FD_B5529291B20A_.wvu.PrintArea" localSheetId="0" hidden="1">'dem1'!$A$1:$H$42</definedName>
    <definedName name="Z_79D66C3F_CEA6_411B_84FD_B5529291B20A_.wvu.PrintTitles" localSheetId="0" hidden="1">'dem1'!$12:$14</definedName>
    <definedName name="Z_79D66C3F_CEA6_411B_84FD_B5529291B20A_.wvu.Rows" localSheetId="0" hidden="1">'dem1'!#REF!</definedName>
    <definedName name="Z_93EBE921_AE91_11D5_8685_004005726899_.wvu.Cols" localSheetId="0" hidden="1">'dem1'!#REF!</definedName>
    <definedName name="Z_93EBE921_AE91_11D5_8685_004005726899_.wvu.Cols" localSheetId="7" hidden="1">'dem11'!#REF!</definedName>
    <definedName name="Z_93EBE921_AE91_11D5_8685_004005726899_.wvu.Cols" localSheetId="8" hidden="1">'dem12'!#REF!</definedName>
    <definedName name="Z_93EBE921_AE91_11D5_8685_004005726899_.wvu.Cols" localSheetId="9" hidden="1">'dem13'!#REF!</definedName>
    <definedName name="Z_93EBE921_AE91_11D5_8685_004005726899_.wvu.Cols" localSheetId="12" hidden="1">'dem16'!#REF!</definedName>
    <definedName name="Z_93EBE921_AE91_11D5_8685_004005726899_.wvu.Cols" localSheetId="15" hidden="1">'dem19'!#REF!</definedName>
    <definedName name="Z_93EBE921_AE91_11D5_8685_004005726899_.wvu.Cols" localSheetId="1" hidden="1">'dem2'!#REF!</definedName>
    <definedName name="Z_93EBE921_AE91_11D5_8685_004005726899_.wvu.Cols" localSheetId="20" hidden="1">'dem27'!#REF!</definedName>
    <definedName name="Z_93EBE921_AE91_11D5_8685_004005726899_.wvu.Cols" localSheetId="21" hidden="1">'dem28'!#REF!</definedName>
    <definedName name="Z_93EBE921_AE91_11D5_8685_004005726899_.wvu.Cols" localSheetId="22" hidden="1">'dem29'!#REF!</definedName>
    <definedName name="Z_93EBE921_AE91_11D5_8685_004005726899_.wvu.Cols" localSheetId="2" hidden="1">'dem3'!#REF!</definedName>
    <definedName name="Z_93EBE921_AE91_11D5_8685_004005726899_.wvu.Cols" localSheetId="23" hidden="1">'dem30'!#REF!</definedName>
    <definedName name="Z_93EBE921_AE91_11D5_8685_004005726899_.wvu.Cols" localSheetId="24" hidden="1">'dem31'!#REF!</definedName>
    <definedName name="Z_93EBE921_AE91_11D5_8685_004005726899_.wvu.Cols" localSheetId="25" hidden="1">'dem32'!#REF!</definedName>
    <definedName name="Z_93EBE921_AE91_11D5_8685_004005726899_.wvu.Cols" localSheetId="26" hidden="1">'dem33'!#REF!</definedName>
    <definedName name="Z_93EBE921_AE91_11D5_8685_004005726899_.wvu.Cols" localSheetId="27" hidden="1">'dem34'!#REF!</definedName>
    <definedName name="Z_93EBE921_AE91_11D5_8685_004005726899_.wvu.Cols" localSheetId="28" hidden="1">'Dem35'!#REF!</definedName>
    <definedName name="Z_93EBE921_AE91_11D5_8685_004005726899_.wvu.Cols" localSheetId="31" hidden="1">'dem38'!#REF!</definedName>
    <definedName name="Z_93EBE921_AE91_11D5_8685_004005726899_.wvu.Cols" localSheetId="32" hidden="1">'dem39'!#REF!</definedName>
    <definedName name="Z_93EBE921_AE91_11D5_8685_004005726899_.wvu.Cols" localSheetId="33" hidden="1">'dem40'!#REF!</definedName>
    <definedName name="Z_93EBE921_AE91_11D5_8685_004005726899_.wvu.Cols" localSheetId="34" hidden="1">dem40A!#REF!</definedName>
    <definedName name="Z_93EBE921_AE91_11D5_8685_004005726899_.wvu.Cols" localSheetId="35" hidden="1">'dem41'!#REF!</definedName>
    <definedName name="Z_93EBE921_AE91_11D5_8685_004005726899_.wvu.Cols" localSheetId="36" hidden="1">'dem42'!#REF!</definedName>
    <definedName name="Z_93EBE921_AE91_11D5_8685_004005726899_.wvu.Cols" localSheetId="37" hidden="1">'dem43'!#REF!</definedName>
    <definedName name="Z_93EBE921_AE91_11D5_8685_004005726899_.wvu.Cols" localSheetId="38" hidden="1">'dem47'!#REF!</definedName>
    <definedName name="Z_93EBE921_AE91_11D5_8685_004005726899_.wvu.Cols" localSheetId="5" hidden="1">'dem7'!#REF!</definedName>
    <definedName name="Z_93EBE921_AE91_11D5_8685_004005726899_.wvu.Cols" localSheetId="6" hidden="1">'dem9'!#REF!</definedName>
    <definedName name="Z_93EBE921_AE91_11D5_8685_004005726899_.wvu.FilterData" localSheetId="0" hidden="1">'dem1'!$A$1:$H$14</definedName>
    <definedName name="Z_93EBE921_AE91_11D5_8685_004005726899_.wvu.FilterData" localSheetId="7" hidden="1">'dem11'!#REF!</definedName>
    <definedName name="Z_93EBE921_AE91_11D5_8685_004005726899_.wvu.FilterData" localSheetId="8" hidden="1">'dem12'!#REF!</definedName>
    <definedName name="Z_93EBE921_AE91_11D5_8685_004005726899_.wvu.FilterData" localSheetId="9" hidden="1">'dem13'!#REF!</definedName>
    <definedName name="Z_93EBE921_AE91_11D5_8685_004005726899_.wvu.FilterData" localSheetId="11" hidden="1">'dem15'!#REF!</definedName>
    <definedName name="Z_93EBE921_AE91_11D5_8685_004005726899_.wvu.FilterData" localSheetId="12" hidden="1">'dem16'!#REF!</definedName>
    <definedName name="Z_93EBE921_AE91_11D5_8685_004005726899_.wvu.FilterData" localSheetId="15" hidden="1">'dem19'!#REF!</definedName>
    <definedName name="Z_93EBE921_AE91_11D5_8685_004005726899_.wvu.FilterData" localSheetId="1" hidden="1">'dem2'!#REF!</definedName>
    <definedName name="Z_93EBE921_AE91_11D5_8685_004005726899_.wvu.FilterData" localSheetId="16" hidden="1">'dem20'!#REF!</definedName>
    <definedName name="Z_93EBE921_AE91_11D5_8685_004005726899_.wvu.FilterData" localSheetId="17" hidden="1">'dem21'!#REF!</definedName>
    <definedName name="Z_93EBE921_AE91_11D5_8685_004005726899_.wvu.FilterData" localSheetId="18" hidden="1">'dem22'!#REF!</definedName>
    <definedName name="Z_93EBE921_AE91_11D5_8685_004005726899_.wvu.FilterData" localSheetId="20" hidden="1">'dem27'!#REF!</definedName>
    <definedName name="Z_93EBE921_AE91_11D5_8685_004005726899_.wvu.FilterData" localSheetId="21" hidden="1">'dem28'!#REF!</definedName>
    <definedName name="Z_93EBE921_AE91_11D5_8685_004005726899_.wvu.FilterData" localSheetId="22" hidden="1">'dem29'!#REF!</definedName>
    <definedName name="Z_93EBE921_AE91_11D5_8685_004005726899_.wvu.FilterData" localSheetId="2" hidden="1">'dem3'!$C$61:$C$71</definedName>
    <definedName name="Z_93EBE921_AE91_11D5_8685_004005726899_.wvu.FilterData" localSheetId="23" hidden="1">'dem30'!$C$167:$C$168</definedName>
    <definedName name="Z_93EBE921_AE91_11D5_8685_004005726899_.wvu.FilterData" localSheetId="24" hidden="1">'dem31'!$C$91:$C$95</definedName>
    <definedName name="Z_93EBE921_AE91_11D5_8685_004005726899_.wvu.FilterData" localSheetId="25" hidden="1">'dem32'!#REF!</definedName>
    <definedName name="Z_93EBE921_AE91_11D5_8685_004005726899_.wvu.FilterData" localSheetId="26" hidden="1">'dem33'!#REF!</definedName>
    <definedName name="Z_93EBE921_AE91_11D5_8685_004005726899_.wvu.FilterData" localSheetId="27" hidden="1">'dem34'!#REF!</definedName>
    <definedName name="Z_93EBE921_AE91_11D5_8685_004005726899_.wvu.FilterData" localSheetId="28" hidden="1">'Dem35'!#REF!</definedName>
    <definedName name="Z_93EBE921_AE91_11D5_8685_004005726899_.wvu.FilterData" localSheetId="29" hidden="1">'dem36'!#REF!</definedName>
    <definedName name="Z_93EBE921_AE91_11D5_8685_004005726899_.wvu.FilterData" localSheetId="30" hidden="1">'dem37'!#REF!</definedName>
    <definedName name="Z_93EBE921_AE91_11D5_8685_004005726899_.wvu.FilterData" localSheetId="31" hidden="1">'dem38'!#REF!</definedName>
    <definedName name="Z_93EBE921_AE91_11D5_8685_004005726899_.wvu.FilterData" localSheetId="33" hidden="1">'dem40'!$C$16:$C$53</definedName>
    <definedName name="Z_93EBE921_AE91_11D5_8685_004005726899_.wvu.FilterData" localSheetId="34" hidden="1">dem40A!#REF!</definedName>
    <definedName name="Z_93EBE921_AE91_11D5_8685_004005726899_.wvu.FilterData" localSheetId="35" hidden="1">'dem41'!$C$138:$C$155</definedName>
    <definedName name="Z_93EBE921_AE91_11D5_8685_004005726899_.wvu.FilterData" localSheetId="36" hidden="1">'dem42'!#REF!</definedName>
    <definedName name="Z_93EBE921_AE91_11D5_8685_004005726899_.wvu.FilterData" localSheetId="37" hidden="1">'dem43'!#REF!</definedName>
    <definedName name="Z_93EBE921_AE91_11D5_8685_004005726899_.wvu.FilterData" localSheetId="38" hidden="1">'dem47'!#REF!</definedName>
    <definedName name="Z_93EBE921_AE91_11D5_8685_004005726899_.wvu.FilterData" localSheetId="3" hidden="1">'dem5'!#REF!</definedName>
    <definedName name="Z_93EBE921_AE91_11D5_8685_004005726899_.wvu.FilterData" localSheetId="5" hidden="1">'dem7'!#REF!</definedName>
    <definedName name="Z_93EBE921_AE91_11D5_8685_004005726899_.wvu.FilterData" localSheetId="6" hidden="1">'dem9'!#REF!</definedName>
    <definedName name="Z_93EBE921_AE91_11D5_8685_004005726899_.wvu.PrintArea" localSheetId="0" hidden="1">'dem1'!$A$1:$H$14</definedName>
    <definedName name="Z_93EBE921_AE91_11D5_8685_004005726899_.wvu.PrintArea" localSheetId="7" hidden="1">'dem11'!$A$1:$H$36</definedName>
    <definedName name="Z_93EBE921_AE91_11D5_8685_004005726899_.wvu.PrintArea" localSheetId="8" hidden="1">'dem12'!$A$2:$H$74</definedName>
    <definedName name="Z_93EBE921_AE91_11D5_8685_004005726899_.wvu.PrintArea" localSheetId="9" hidden="1">'dem13'!$A$1:$H$130</definedName>
    <definedName name="Z_93EBE921_AE91_11D5_8685_004005726899_.wvu.PrintArea" localSheetId="10" hidden="1">'dem14'!$A$1:$H$54</definedName>
    <definedName name="Z_93EBE921_AE91_11D5_8685_004005726899_.wvu.PrintArea" localSheetId="11" hidden="1">'dem15'!$A$1:$H$51</definedName>
    <definedName name="Z_93EBE921_AE91_11D5_8685_004005726899_.wvu.PrintArea" localSheetId="12" hidden="1">'dem16'!$A$1:$H$14</definedName>
    <definedName name="Z_93EBE921_AE91_11D5_8685_004005726899_.wvu.PrintArea" localSheetId="13" hidden="1">'dem17'!$A$1:$H$14</definedName>
    <definedName name="Z_93EBE921_AE91_11D5_8685_004005726899_.wvu.PrintArea" localSheetId="14" hidden="1">'dem18'!$A$1:$H$14</definedName>
    <definedName name="Z_93EBE921_AE91_11D5_8685_004005726899_.wvu.PrintArea" localSheetId="15" hidden="1">'dem19'!$A$1:$H$14</definedName>
    <definedName name="Z_93EBE921_AE91_11D5_8685_004005726899_.wvu.PrintArea" localSheetId="1" hidden="1">'dem2'!$A$1:$H$14</definedName>
    <definedName name="Z_93EBE921_AE91_11D5_8685_004005726899_.wvu.PrintArea" localSheetId="16" hidden="1">'dem20'!$A$1:$H$14</definedName>
    <definedName name="Z_93EBE921_AE91_11D5_8685_004005726899_.wvu.PrintArea" localSheetId="17" hidden="1">'dem21'!$A$1:$H$28</definedName>
    <definedName name="Z_93EBE921_AE91_11D5_8685_004005726899_.wvu.PrintArea" localSheetId="18" hidden="1">'dem22'!$A$1:$G$123</definedName>
    <definedName name="Z_93EBE921_AE91_11D5_8685_004005726899_.wvu.PrintArea" localSheetId="20" hidden="1">'dem27'!$A$1:$H$15</definedName>
    <definedName name="Z_93EBE921_AE91_11D5_8685_004005726899_.wvu.PrintArea" localSheetId="21" hidden="1">'dem28'!$A$1:$H$13</definedName>
    <definedName name="Z_93EBE921_AE91_11D5_8685_004005726899_.wvu.PrintArea" localSheetId="22" hidden="1">'dem29'!$A$1:$H$14</definedName>
    <definedName name="Z_93EBE921_AE91_11D5_8685_004005726899_.wvu.PrintArea" localSheetId="2" hidden="1">'dem3'!$A$1:$H$71</definedName>
    <definedName name="Z_93EBE921_AE91_11D5_8685_004005726899_.wvu.PrintArea" localSheetId="23" hidden="1">'dem30'!$A$1:$H$168</definedName>
    <definedName name="Z_93EBE921_AE91_11D5_8685_004005726899_.wvu.PrintArea" localSheetId="24" hidden="1">'dem31'!$A$1:$H$95</definedName>
    <definedName name="Z_93EBE921_AE91_11D5_8685_004005726899_.wvu.PrintArea" localSheetId="25" hidden="1">'dem32'!$A$1:$H$14</definedName>
    <definedName name="Z_93EBE921_AE91_11D5_8685_004005726899_.wvu.PrintArea" localSheetId="26" hidden="1">'dem33'!$A$1:$H$14</definedName>
    <definedName name="Z_93EBE921_AE91_11D5_8685_004005726899_.wvu.PrintArea" localSheetId="27" hidden="1">'dem34'!$A$1:$H$14</definedName>
    <definedName name="Z_93EBE921_AE91_11D5_8685_004005726899_.wvu.PrintArea" localSheetId="28" hidden="1">'Dem35'!$A$1:$H$14</definedName>
    <definedName name="Z_93EBE921_AE91_11D5_8685_004005726899_.wvu.PrintArea" localSheetId="31" hidden="1">'dem38'!$A$1:$H$14</definedName>
    <definedName name="Z_93EBE921_AE91_11D5_8685_004005726899_.wvu.PrintArea" localSheetId="32" hidden="1">'dem39'!$A$1:$H$14</definedName>
    <definedName name="Z_93EBE921_AE91_11D5_8685_004005726899_.wvu.PrintArea" localSheetId="33" hidden="1">'dem40'!$A$1:$M$53</definedName>
    <definedName name="Z_93EBE921_AE91_11D5_8685_004005726899_.wvu.PrintArea" localSheetId="34" hidden="1">dem40A!$A$1:$H$14</definedName>
    <definedName name="Z_93EBE921_AE91_11D5_8685_004005726899_.wvu.PrintArea" localSheetId="35" hidden="1">'dem41'!$A$1:$H$155</definedName>
    <definedName name="Z_93EBE921_AE91_11D5_8685_004005726899_.wvu.PrintArea" localSheetId="36" hidden="1">'dem42'!$A$1:$H$14</definedName>
    <definedName name="Z_93EBE921_AE91_11D5_8685_004005726899_.wvu.PrintArea" localSheetId="37" hidden="1">'dem43'!$A$1:$H$14</definedName>
    <definedName name="Z_93EBE921_AE91_11D5_8685_004005726899_.wvu.PrintArea" localSheetId="38" hidden="1">'dem47'!$A$1:$H$14</definedName>
    <definedName name="Z_93EBE921_AE91_11D5_8685_004005726899_.wvu.PrintArea" localSheetId="4" hidden="1">'dem6'!$A$1:$H$14</definedName>
    <definedName name="Z_93EBE921_AE91_11D5_8685_004005726899_.wvu.PrintArea" localSheetId="5" hidden="1">'dem7'!$A$1:$G$14</definedName>
    <definedName name="Z_93EBE921_AE91_11D5_8685_004005726899_.wvu.PrintArea" localSheetId="6" hidden="1">'dem9'!$A$1:$H$14</definedName>
    <definedName name="Z_93EBE921_AE91_11D5_8685_004005726899_.wvu.PrintTitles" localSheetId="0" hidden="1">'dem1'!$12:$14</definedName>
    <definedName name="Z_93EBE921_AE91_11D5_8685_004005726899_.wvu.PrintTitles" localSheetId="7" hidden="1">'dem11'!$12:$14</definedName>
    <definedName name="Z_93EBE921_AE91_11D5_8685_004005726899_.wvu.PrintTitles" localSheetId="8" hidden="1">'dem12'!$12:$14</definedName>
    <definedName name="Z_93EBE921_AE91_11D5_8685_004005726899_.wvu.PrintTitles" localSheetId="9" hidden="1">'dem13'!$12:$14</definedName>
    <definedName name="Z_93EBE921_AE91_11D5_8685_004005726899_.wvu.PrintTitles" localSheetId="10" hidden="1">'dem14'!$12:$14</definedName>
    <definedName name="Z_93EBE921_AE91_11D5_8685_004005726899_.wvu.PrintTitles" localSheetId="11" hidden="1">'dem15'!$12:$14</definedName>
    <definedName name="Z_93EBE921_AE91_11D5_8685_004005726899_.wvu.PrintTitles" localSheetId="12" hidden="1">'dem16'!$12:$14</definedName>
    <definedName name="Z_93EBE921_AE91_11D5_8685_004005726899_.wvu.PrintTitles" localSheetId="15" hidden="1">'dem19'!$12:$14</definedName>
    <definedName name="Z_93EBE921_AE91_11D5_8685_004005726899_.wvu.PrintTitles" localSheetId="1" hidden="1">'dem2'!$12:$14</definedName>
    <definedName name="Z_93EBE921_AE91_11D5_8685_004005726899_.wvu.PrintTitles" localSheetId="16" hidden="1">'dem20'!$13:$14</definedName>
    <definedName name="Z_93EBE921_AE91_11D5_8685_004005726899_.wvu.PrintTitles" localSheetId="17" hidden="1">'dem21'!$13:$14</definedName>
    <definedName name="Z_93EBE921_AE91_11D5_8685_004005726899_.wvu.PrintTitles" localSheetId="18" hidden="1">'dem22'!$12:$13</definedName>
    <definedName name="Z_93EBE921_AE91_11D5_8685_004005726899_.wvu.PrintTitles" localSheetId="19" hidden="1">'dem26'!$12:$14</definedName>
    <definedName name="Z_93EBE921_AE91_11D5_8685_004005726899_.wvu.PrintTitles" localSheetId="20" hidden="1">'dem27'!$13:$15</definedName>
    <definedName name="Z_93EBE921_AE91_11D5_8685_004005726899_.wvu.PrintTitles" localSheetId="21" hidden="1">'dem28'!$12:$13</definedName>
    <definedName name="Z_93EBE921_AE91_11D5_8685_004005726899_.wvu.PrintTitles" localSheetId="22" hidden="1">'dem29'!$12:$14</definedName>
    <definedName name="Z_93EBE921_AE91_11D5_8685_004005726899_.wvu.PrintTitles" localSheetId="2" hidden="1">'dem3'!$12:$14</definedName>
    <definedName name="Z_93EBE921_AE91_11D5_8685_004005726899_.wvu.PrintTitles" localSheetId="23" hidden="1">'dem30'!$12:$14</definedName>
    <definedName name="Z_93EBE921_AE91_11D5_8685_004005726899_.wvu.PrintTitles" localSheetId="24" hidden="1">'dem31'!$12:$14</definedName>
    <definedName name="Z_93EBE921_AE91_11D5_8685_004005726899_.wvu.PrintTitles" localSheetId="25" hidden="1">'dem32'!$12:$14</definedName>
    <definedName name="Z_93EBE921_AE91_11D5_8685_004005726899_.wvu.PrintTitles" localSheetId="26" hidden="1">'dem33'!$12:$14</definedName>
    <definedName name="Z_93EBE921_AE91_11D5_8685_004005726899_.wvu.PrintTitles" localSheetId="27" hidden="1">'dem34'!$12:$14</definedName>
    <definedName name="Z_93EBE921_AE91_11D5_8685_004005726899_.wvu.PrintTitles" localSheetId="28" hidden="1">'Dem35'!$12:$14</definedName>
    <definedName name="Z_93EBE921_AE91_11D5_8685_004005726899_.wvu.PrintTitles" localSheetId="29" hidden="1">'dem36'!$11:$13</definedName>
    <definedName name="Z_93EBE921_AE91_11D5_8685_004005726899_.wvu.PrintTitles" localSheetId="30" hidden="1">'dem37'!$11:$13</definedName>
    <definedName name="Z_93EBE921_AE91_11D5_8685_004005726899_.wvu.PrintTitles" localSheetId="31" hidden="1">'dem38'!$12:$14</definedName>
    <definedName name="Z_93EBE921_AE91_11D5_8685_004005726899_.wvu.PrintTitles" localSheetId="32" hidden="1">'dem39'!$12:$14</definedName>
    <definedName name="Z_93EBE921_AE91_11D5_8685_004005726899_.wvu.PrintTitles" localSheetId="33" hidden="1">'dem40'!$12:$14</definedName>
    <definedName name="Z_93EBE921_AE91_11D5_8685_004005726899_.wvu.PrintTitles" localSheetId="34" hidden="1">dem40A!$12:$14</definedName>
    <definedName name="Z_93EBE921_AE91_11D5_8685_004005726899_.wvu.PrintTitles" localSheetId="35" hidden="1">'dem41'!$13:$14</definedName>
    <definedName name="Z_93EBE921_AE91_11D5_8685_004005726899_.wvu.PrintTitles" localSheetId="36" hidden="1">'dem42'!$12:$14</definedName>
    <definedName name="Z_93EBE921_AE91_11D5_8685_004005726899_.wvu.PrintTitles" localSheetId="37" hidden="1">'dem43'!$12:$14</definedName>
    <definedName name="Z_93EBE921_AE91_11D5_8685_004005726899_.wvu.PrintTitles" localSheetId="38" hidden="1">'dem47'!$12:$14</definedName>
    <definedName name="Z_93EBE921_AE91_11D5_8685_004005726899_.wvu.PrintTitles" localSheetId="3" hidden="1">'dem5'!$11:$14</definedName>
    <definedName name="Z_93EBE921_AE91_11D5_8685_004005726899_.wvu.PrintTitles" localSheetId="4" hidden="1">'dem6'!$13:$14</definedName>
    <definedName name="Z_93EBE921_AE91_11D5_8685_004005726899_.wvu.PrintTitles" localSheetId="5" hidden="1">'dem7'!$12:$14</definedName>
    <definedName name="Z_93EBE921_AE91_11D5_8685_004005726899_.wvu.PrintTitles" localSheetId="6" hidden="1">'dem9'!$12:$14</definedName>
    <definedName name="Z_94DA79C1_0FDE_11D5_9579_000021DAEEA2_.wvu.Cols" localSheetId="0" hidden="1">'dem1'!#REF!</definedName>
    <definedName name="Z_94DA79C1_0FDE_11D5_9579_000021DAEEA2_.wvu.Cols" localSheetId="7" hidden="1">'dem11'!#REF!</definedName>
    <definedName name="Z_94DA79C1_0FDE_11D5_9579_000021DAEEA2_.wvu.Cols" localSheetId="8" hidden="1">'dem12'!#REF!</definedName>
    <definedName name="Z_94DA79C1_0FDE_11D5_9579_000021DAEEA2_.wvu.Cols" localSheetId="9" hidden="1">'dem13'!#REF!</definedName>
    <definedName name="Z_94DA79C1_0FDE_11D5_9579_000021DAEEA2_.wvu.Cols" localSheetId="12" hidden="1">'dem16'!#REF!</definedName>
    <definedName name="Z_94DA79C1_0FDE_11D5_9579_000021DAEEA2_.wvu.Cols" localSheetId="15" hidden="1">'dem19'!#REF!</definedName>
    <definedName name="Z_94DA79C1_0FDE_11D5_9579_000021DAEEA2_.wvu.Cols" localSheetId="1" hidden="1">'dem2'!#REF!</definedName>
    <definedName name="Z_94DA79C1_0FDE_11D5_9579_000021DAEEA2_.wvu.Cols" localSheetId="20" hidden="1">'dem27'!#REF!</definedName>
    <definedName name="Z_94DA79C1_0FDE_11D5_9579_000021DAEEA2_.wvu.Cols" localSheetId="21" hidden="1">'dem28'!#REF!</definedName>
    <definedName name="Z_94DA79C1_0FDE_11D5_9579_000021DAEEA2_.wvu.Cols" localSheetId="22" hidden="1">'dem29'!#REF!</definedName>
    <definedName name="Z_94DA79C1_0FDE_11D5_9579_000021DAEEA2_.wvu.Cols" localSheetId="2" hidden="1">'dem3'!#REF!</definedName>
    <definedName name="Z_94DA79C1_0FDE_11D5_9579_000021DAEEA2_.wvu.Cols" localSheetId="23" hidden="1">'dem30'!#REF!</definedName>
    <definedName name="Z_94DA79C1_0FDE_11D5_9579_000021DAEEA2_.wvu.Cols" localSheetId="24" hidden="1">'dem31'!#REF!</definedName>
    <definedName name="Z_94DA79C1_0FDE_11D5_9579_000021DAEEA2_.wvu.Cols" localSheetId="25" hidden="1">'dem32'!#REF!</definedName>
    <definedName name="Z_94DA79C1_0FDE_11D5_9579_000021DAEEA2_.wvu.Cols" localSheetId="26" hidden="1">'dem33'!#REF!</definedName>
    <definedName name="Z_94DA79C1_0FDE_11D5_9579_000021DAEEA2_.wvu.Cols" localSheetId="27" hidden="1">'dem34'!#REF!</definedName>
    <definedName name="Z_94DA79C1_0FDE_11D5_9579_000021DAEEA2_.wvu.Cols" localSheetId="28" hidden="1">'Dem35'!#REF!</definedName>
    <definedName name="Z_94DA79C1_0FDE_11D5_9579_000021DAEEA2_.wvu.Cols" localSheetId="31" hidden="1">'dem38'!#REF!</definedName>
    <definedName name="Z_94DA79C1_0FDE_11D5_9579_000021DAEEA2_.wvu.Cols" localSheetId="32" hidden="1">'dem39'!#REF!</definedName>
    <definedName name="Z_94DA79C1_0FDE_11D5_9579_000021DAEEA2_.wvu.Cols" localSheetId="33" hidden="1">'dem40'!#REF!</definedName>
    <definedName name="Z_94DA79C1_0FDE_11D5_9579_000021DAEEA2_.wvu.Cols" localSheetId="34" hidden="1">dem40A!#REF!</definedName>
    <definedName name="Z_94DA79C1_0FDE_11D5_9579_000021DAEEA2_.wvu.Cols" localSheetId="35" hidden="1">'dem41'!#REF!</definedName>
    <definedName name="Z_94DA79C1_0FDE_11D5_9579_000021DAEEA2_.wvu.Cols" localSheetId="36" hidden="1">'dem42'!#REF!</definedName>
    <definedName name="Z_94DA79C1_0FDE_11D5_9579_000021DAEEA2_.wvu.Cols" localSheetId="37" hidden="1">'dem43'!#REF!</definedName>
    <definedName name="Z_94DA79C1_0FDE_11D5_9579_000021DAEEA2_.wvu.Cols" localSheetId="38" hidden="1">'dem47'!#REF!</definedName>
    <definedName name="Z_94DA79C1_0FDE_11D5_9579_000021DAEEA2_.wvu.Cols" localSheetId="5" hidden="1">'dem7'!#REF!</definedName>
    <definedName name="Z_94DA79C1_0FDE_11D5_9579_000021DAEEA2_.wvu.Cols" localSheetId="6" hidden="1">'dem9'!#REF!</definedName>
    <definedName name="Z_94DA79C1_0FDE_11D5_9579_000021DAEEA2_.wvu.FilterData" localSheetId="0" hidden="1">'dem1'!$C$39:$C$40</definedName>
    <definedName name="Z_94DA79C1_0FDE_11D5_9579_000021DAEEA2_.wvu.FilterData" localSheetId="7" hidden="1">'dem11'!#REF!</definedName>
    <definedName name="Z_94DA79C1_0FDE_11D5_9579_000021DAEEA2_.wvu.FilterData" localSheetId="8" hidden="1">'dem12'!#REF!</definedName>
    <definedName name="Z_94DA79C1_0FDE_11D5_9579_000021DAEEA2_.wvu.FilterData" localSheetId="9" hidden="1">'dem13'!#REF!</definedName>
    <definedName name="Z_94DA79C1_0FDE_11D5_9579_000021DAEEA2_.wvu.FilterData" localSheetId="11" hidden="1">'dem15'!#REF!</definedName>
    <definedName name="Z_94DA79C1_0FDE_11D5_9579_000021DAEEA2_.wvu.FilterData" localSheetId="12" hidden="1">'dem16'!#REF!</definedName>
    <definedName name="Z_94DA79C1_0FDE_11D5_9579_000021DAEEA2_.wvu.FilterData" localSheetId="15" hidden="1">'dem19'!#REF!</definedName>
    <definedName name="Z_94DA79C1_0FDE_11D5_9579_000021DAEEA2_.wvu.FilterData" localSheetId="1" hidden="1">'dem2'!#REF!</definedName>
    <definedName name="Z_94DA79C1_0FDE_11D5_9579_000021DAEEA2_.wvu.FilterData" localSheetId="16" hidden="1">'dem20'!#REF!</definedName>
    <definedName name="Z_94DA79C1_0FDE_11D5_9579_000021DAEEA2_.wvu.FilterData" localSheetId="17" hidden="1">'dem21'!#REF!</definedName>
    <definedName name="Z_94DA79C1_0FDE_11D5_9579_000021DAEEA2_.wvu.FilterData" localSheetId="18" hidden="1">'dem22'!#REF!</definedName>
    <definedName name="Z_94DA79C1_0FDE_11D5_9579_000021DAEEA2_.wvu.FilterData" localSheetId="20" hidden="1">'dem27'!#REF!</definedName>
    <definedName name="Z_94DA79C1_0FDE_11D5_9579_000021DAEEA2_.wvu.FilterData" localSheetId="21" hidden="1">'dem28'!#REF!</definedName>
    <definedName name="Z_94DA79C1_0FDE_11D5_9579_000021DAEEA2_.wvu.FilterData" localSheetId="22" hidden="1">'dem29'!#REF!</definedName>
    <definedName name="Z_94DA79C1_0FDE_11D5_9579_000021DAEEA2_.wvu.FilterData" localSheetId="2" hidden="1">'dem3'!$C$61:$C$71</definedName>
    <definedName name="Z_94DA79C1_0FDE_11D5_9579_000021DAEEA2_.wvu.FilterData" localSheetId="23" hidden="1">'dem30'!$C$167:$C$168</definedName>
    <definedName name="Z_94DA79C1_0FDE_11D5_9579_000021DAEEA2_.wvu.FilterData" localSheetId="24" hidden="1">'dem31'!$C$91:$C$95</definedName>
    <definedName name="Z_94DA79C1_0FDE_11D5_9579_000021DAEEA2_.wvu.FilterData" localSheetId="25" hidden="1">'dem32'!#REF!</definedName>
    <definedName name="Z_94DA79C1_0FDE_11D5_9579_000021DAEEA2_.wvu.FilterData" localSheetId="26" hidden="1">'dem33'!#REF!</definedName>
    <definedName name="Z_94DA79C1_0FDE_11D5_9579_000021DAEEA2_.wvu.FilterData" localSheetId="27" hidden="1">'dem34'!#REF!</definedName>
    <definedName name="Z_94DA79C1_0FDE_11D5_9579_000021DAEEA2_.wvu.FilterData" localSheetId="28" hidden="1">'Dem35'!#REF!</definedName>
    <definedName name="Z_94DA79C1_0FDE_11D5_9579_000021DAEEA2_.wvu.FilterData" localSheetId="29" hidden="1">'dem36'!#REF!</definedName>
    <definedName name="Z_94DA79C1_0FDE_11D5_9579_000021DAEEA2_.wvu.FilterData" localSheetId="30" hidden="1">'dem37'!#REF!</definedName>
    <definedName name="Z_94DA79C1_0FDE_11D5_9579_000021DAEEA2_.wvu.FilterData" localSheetId="31" hidden="1">'dem38'!#REF!</definedName>
    <definedName name="Z_94DA79C1_0FDE_11D5_9579_000021DAEEA2_.wvu.FilterData" localSheetId="33" hidden="1">'dem40'!$C$16:$C$53</definedName>
    <definedName name="Z_94DA79C1_0FDE_11D5_9579_000021DAEEA2_.wvu.FilterData" localSheetId="34" hidden="1">dem40A!#REF!</definedName>
    <definedName name="Z_94DA79C1_0FDE_11D5_9579_000021DAEEA2_.wvu.FilterData" localSheetId="35" hidden="1">'dem41'!$C$138:$C$155</definedName>
    <definedName name="Z_94DA79C1_0FDE_11D5_9579_000021DAEEA2_.wvu.FilterData" localSheetId="36" hidden="1">'dem42'!#REF!</definedName>
    <definedName name="Z_94DA79C1_0FDE_11D5_9579_000021DAEEA2_.wvu.FilterData" localSheetId="37" hidden="1">'dem43'!#REF!</definedName>
    <definedName name="Z_94DA79C1_0FDE_11D5_9579_000021DAEEA2_.wvu.FilterData" localSheetId="38" hidden="1">'dem47'!#REF!</definedName>
    <definedName name="Z_94DA79C1_0FDE_11D5_9579_000021DAEEA2_.wvu.FilterData" localSheetId="3" hidden="1">'dem5'!#REF!</definedName>
    <definedName name="Z_94DA79C1_0FDE_11D5_9579_000021DAEEA2_.wvu.FilterData" localSheetId="5" hidden="1">'dem7'!#REF!</definedName>
    <definedName name="Z_94DA79C1_0FDE_11D5_9579_000021DAEEA2_.wvu.FilterData" localSheetId="6" hidden="1">'dem9'!#REF!</definedName>
    <definedName name="Z_94DA79C1_0FDE_11D5_9579_000021DAEEA2_.wvu.PrintArea" localSheetId="0" hidden="1">'dem1'!$A$1:$H$14</definedName>
    <definedName name="Z_94DA79C1_0FDE_11D5_9579_000021DAEEA2_.wvu.PrintArea" localSheetId="7" hidden="1">'dem11'!$A$1:$H$36</definedName>
    <definedName name="Z_94DA79C1_0FDE_11D5_9579_000021DAEEA2_.wvu.PrintArea" localSheetId="8" hidden="1">'dem12'!$A$2:$H$74</definedName>
    <definedName name="Z_94DA79C1_0FDE_11D5_9579_000021DAEEA2_.wvu.PrintArea" localSheetId="9" hidden="1">'dem13'!$A$1:$H$130</definedName>
    <definedName name="Z_94DA79C1_0FDE_11D5_9579_000021DAEEA2_.wvu.PrintArea" localSheetId="10" hidden="1">'dem14'!$A$1:$H$54</definedName>
    <definedName name="Z_94DA79C1_0FDE_11D5_9579_000021DAEEA2_.wvu.PrintArea" localSheetId="11" hidden="1">'dem15'!$A$1:$H$51</definedName>
    <definedName name="Z_94DA79C1_0FDE_11D5_9579_000021DAEEA2_.wvu.PrintArea" localSheetId="12" hidden="1">'dem16'!$A$1:$H$14</definedName>
    <definedName name="Z_94DA79C1_0FDE_11D5_9579_000021DAEEA2_.wvu.PrintArea" localSheetId="13" hidden="1">'dem17'!$A$1:$H$14</definedName>
    <definedName name="Z_94DA79C1_0FDE_11D5_9579_000021DAEEA2_.wvu.PrintArea" localSheetId="14" hidden="1">'dem18'!$A$1:$H$14</definedName>
    <definedName name="Z_94DA79C1_0FDE_11D5_9579_000021DAEEA2_.wvu.PrintArea" localSheetId="15" hidden="1">'dem19'!$A$1:$H$14</definedName>
    <definedName name="Z_94DA79C1_0FDE_11D5_9579_000021DAEEA2_.wvu.PrintArea" localSheetId="1" hidden="1">'dem2'!$A$1:$H$14</definedName>
    <definedName name="Z_94DA79C1_0FDE_11D5_9579_000021DAEEA2_.wvu.PrintArea" localSheetId="16" hidden="1">'dem20'!$A$1:$H$14</definedName>
    <definedName name="Z_94DA79C1_0FDE_11D5_9579_000021DAEEA2_.wvu.PrintArea" localSheetId="17" hidden="1">'dem21'!$A$1:$H$28</definedName>
    <definedName name="Z_94DA79C1_0FDE_11D5_9579_000021DAEEA2_.wvu.PrintArea" localSheetId="18" hidden="1">'dem22'!$A$1:$G$123</definedName>
    <definedName name="Z_94DA79C1_0FDE_11D5_9579_000021DAEEA2_.wvu.PrintArea" localSheetId="19" hidden="1">'dem26'!$A$1:$H$14</definedName>
    <definedName name="Z_94DA79C1_0FDE_11D5_9579_000021DAEEA2_.wvu.PrintArea" localSheetId="20" hidden="1">'dem27'!$A$1:$H$15</definedName>
    <definedName name="Z_94DA79C1_0FDE_11D5_9579_000021DAEEA2_.wvu.PrintArea" localSheetId="21" hidden="1">'dem28'!$A$1:$H$13</definedName>
    <definedName name="Z_94DA79C1_0FDE_11D5_9579_000021DAEEA2_.wvu.PrintArea" localSheetId="22" hidden="1">'dem29'!$A$1:$H$14</definedName>
    <definedName name="Z_94DA79C1_0FDE_11D5_9579_000021DAEEA2_.wvu.PrintArea" localSheetId="2" hidden="1">'dem3'!$A$1:$H$71</definedName>
    <definedName name="Z_94DA79C1_0FDE_11D5_9579_000021DAEEA2_.wvu.PrintArea" localSheetId="23" hidden="1">'dem30'!$A$1:$H$168</definedName>
    <definedName name="Z_94DA79C1_0FDE_11D5_9579_000021DAEEA2_.wvu.PrintArea" localSheetId="24" hidden="1">'dem31'!$A$1:$H$95</definedName>
    <definedName name="Z_94DA79C1_0FDE_11D5_9579_000021DAEEA2_.wvu.PrintArea" localSheetId="25" hidden="1">'dem32'!$A$1:$H$14</definedName>
    <definedName name="Z_94DA79C1_0FDE_11D5_9579_000021DAEEA2_.wvu.PrintArea" localSheetId="26" hidden="1">'dem33'!$A$1:$H$14</definedName>
    <definedName name="Z_94DA79C1_0FDE_11D5_9579_000021DAEEA2_.wvu.PrintArea" localSheetId="27" hidden="1">'dem34'!$A$1:$H$14</definedName>
    <definedName name="Z_94DA79C1_0FDE_11D5_9579_000021DAEEA2_.wvu.PrintArea" localSheetId="28" hidden="1">'Dem35'!$A$1:$H$14</definedName>
    <definedName name="Z_94DA79C1_0FDE_11D5_9579_000021DAEEA2_.wvu.PrintArea" localSheetId="29" hidden="1">'dem36'!$A$1:$H$14</definedName>
    <definedName name="Z_94DA79C1_0FDE_11D5_9579_000021DAEEA2_.wvu.PrintArea" localSheetId="30" hidden="1">'dem37'!$A$1:$H$14</definedName>
    <definedName name="Z_94DA79C1_0FDE_11D5_9579_000021DAEEA2_.wvu.PrintArea" localSheetId="31" hidden="1">'dem38'!$A$1:$H$14</definedName>
    <definedName name="Z_94DA79C1_0FDE_11D5_9579_000021DAEEA2_.wvu.PrintArea" localSheetId="32" hidden="1">'dem39'!$A$1:$H$14</definedName>
    <definedName name="Z_94DA79C1_0FDE_11D5_9579_000021DAEEA2_.wvu.PrintArea" localSheetId="33" hidden="1">'dem40'!$A$1:$M$53</definedName>
    <definedName name="Z_94DA79C1_0FDE_11D5_9579_000021DAEEA2_.wvu.PrintArea" localSheetId="34" hidden="1">dem40A!$A$1:$H$14</definedName>
    <definedName name="Z_94DA79C1_0FDE_11D5_9579_000021DAEEA2_.wvu.PrintArea" localSheetId="35" hidden="1">'dem41'!$A$2:$H$155</definedName>
    <definedName name="Z_94DA79C1_0FDE_11D5_9579_000021DAEEA2_.wvu.PrintArea" localSheetId="36" hidden="1">'dem42'!$A$1:$H$14</definedName>
    <definedName name="Z_94DA79C1_0FDE_11D5_9579_000021DAEEA2_.wvu.PrintArea" localSheetId="37" hidden="1">'dem43'!$A$1:$H$14</definedName>
    <definedName name="Z_94DA79C1_0FDE_11D5_9579_000021DAEEA2_.wvu.PrintArea" localSheetId="38" hidden="1">'dem47'!$A$1:$H$14</definedName>
    <definedName name="Z_94DA79C1_0FDE_11D5_9579_000021DAEEA2_.wvu.PrintArea" localSheetId="3" hidden="1">'dem5'!$A$1:$H$52</definedName>
    <definedName name="Z_94DA79C1_0FDE_11D5_9579_000021DAEEA2_.wvu.PrintArea" localSheetId="4" hidden="1">'dem6'!$A$1:$H$14</definedName>
    <definedName name="Z_94DA79C1_0FDE_11D5_9579_000021DAEEA2_.wvu.PrintArea" localSheetId="5" hidden="1">'dem7'!$A$1:$G$14</definedName>
    <definedName name="Z_94DA79C1_0FDE_11D5_9579_000021DAEEA2_.wvu.PrintArea" localSheetId="6" hidden="1">'dem9'!$A$1:$H$14</definedName>
    <definedName name="Z_94DA79C1_0FDE_11D5_9579_000021DAEEA2_.wvu.PrintTitles" localSheetId="0" hidden="1">'dem1'!$12:$14</definedName>
    <definedName name="Z_94DA79C1_0FDE_11D5_9579_000021DAEEA2_.wvu.PrintTitles" localSheetId="7" hidden="1">'dem11'!$12:$14</definedName>
    <definedName name="Z_94DA79C1_0FDE_11D5_9579_000021DAEEA2_.wvu.PrintTitles" localSheetId="8" hidden="1">'dem12'!$12:$14</definedName>
    <definedName name="Z_94DA79C1_0FDE_11D5_9579_000021DAEEA2_.wvu.PrintTitles" localSheetId="9" hidden="1">'dem13'!$12:$14</definedName>
    <definedName name="Z_94DA79C1_0FDE_11D5_9579_000021DAEEA2_.wvu.PrintTitles" localSheetId="10" hidden="1">'dem14'!$12:$14</definedName>
    <definedName name="Z_94DA79C1_0FDE_11D5_9579_000021DAEEA2_.wvu.PrintTitles" localSheetId="11" hidden="1">'dem15'!$12:$14</definedName>
    <definedName name="Z_94DA79C1_0FDE_11D5_9579_000021DAEEA2_.wvu.PrintTitles" localSheetId="12" hidden="1">'dem16'!$12:$14</definedName>
    <definedName name="Z_94DA79C1_0FDE_11D5_9579_000021DAEEA2_.wvu.PrintTitles" localSheetId="15" hidden="1">'dem19'!$12:$14</definedName>
    <definedName name="Z_94DA79C1_0FDE_11D5_9579_000021DAEEA2_.wvu.PrintTitles" localSheetId="1" hidden="1">'dem2'!$12:$14</definedName>
    <definedName name="Z_94DA79C1_0FDE_11D5_9579_000021DAEEA2_.wvu.PrintTitles" localSheetId="16" hidden="1">'dem20'!$13:$14</definedName>
    <definedName name="Z_94DA79C1_0FDE_11D5_9579_000021DAEEA2_.wvu.PrintTitles" localSheetId="17" hidden="1">'dem21'!$13:$14</definedName>
    <definedName name="Z_94DA79C1_0FDE_11D5_9579_000021DAEEA2_.wvu.PrintTitles" localSheetId="18" hidden="1">'dem22'!$12:$13</definedName>
    <definedName name="Z_94DA79C1_0FDE_11D5_9579_000021DAEEA2_.wvu.PrintTitles" localSheetId="19" hidden="1">'dem26'!$12:$14</definedName>
    <definedName name="Z_94DA79C1_0FDE_11D5_9579_000021DAEEA2_.wvu.PrintTitles" localSheetId="20" hidden="1">'dem27'!$13:$15</definedName>
    <definedName name="Z_94DA79C1_0FDE_11D5_9579_000021DAEEA2_.wvu.PrintTitles" localSheetId="21" hidden="1">'dem28'!$12:$13</definedName>
    <definedName name="Z_94DA79C1_0FDE_11D5_9579_000021DAEEA2_.wvu.PrintTitles" localSheetId="22" hidden="1">'dem29'!$12:$14</definedName>
    <definedName name="Z_94DA79C1_0FDE_11D5_9579_000021DAEEA2_.wvu.PrintTitles" localSheetId="2" hidden="1">'dem3'!$12:$14</definedName>
    <definedName name="Z_94DA79C1_0FDE_11D5_9579_000021DAEEA2_.wvu.PrintTitles" localSheetId="23" hidden="1">'dem30'!$12:$14</definedName>
    <definedName name="Z_94DA79C1_0FDE_11D5_9579_000021DAEEA2_.wvu.PrintTitles" localSheetId="24" hidden="1">'dem31'!$12:$14</definedName>
    <definedName name="Z_94DA79C1_0FDE_11D5_9579_000021DAEEA2_.wvu.PrintTitles" localSheetId="25" hidden="1">'dem32'!$12:$14</definedName>
    <definedName name="Z_94DA79C1_0FDE_11D5_9579_000021DAEEA2_.wvu.PrintTitles" localSheetId="26" hidden="1">'dem33'!$12:$14</definedName>
    <definedName name="Z_94DA79C1_0FDE_11D5_9579_000021DAEEA2_.wvu.PrintTitles" localSheetId="27" hidden="1">'dem34'!$12:$14</definedName>
    <definedName name="Z_94DA79C1_0FDE_11D5_9579_000021DAEEA2_.wvu.PrintTitles" localSheetId="28" hidden="1">'Dem35'!$12:$14</definedName>
    <definedName name="Z_94DA79C1_0FDE_11D5_9579_000021DAEEA2_.wvu.PrintTitles" localSheetId="29" hidden="1">'dem36'!$11:$13</definedName>
    <definedName name="Z_94DA79C1_0FDE_11D5_9579_000021DAEEA2_.wvu.PrintTitles" localSheetId="30" hidden="1">'dem37'!$11:$13</definedName>
    <definedName name="Z_94DA79C1_0FDE_11D5_9579_000021DAEEA2_.wvu.PrintTitles" localSheetId="31" hidden="1">'dem38'!$12:$14</definedName>
    <definedName name="Z_94DA79C1_0FDE_11D5_9579_000021DAEEA2_.wvu.PrintTitles" localSheetId="32" hidden="1">'dem39'!$12:$14</definedName>
    <definedName name="Z_94DA79C1_0FDE_11D5_9579_000021DAEEA2_.wvu.PrintTitles" localSheetId="33" hidden="1">'dem40'!$12:$14</definedName>
    <definedName name="Z_94DA79C1_0FDE_11D5_9579_000021DAEEA2_.wvu.PrintTitles" localSheetId="34" hidden="1">dem40A!$12:$14</definedName>
    <definedName name="Z_94DA79C1_0FDE_11D5_9579_000021DAEEA2_.wvu.PrintTitles" localSheetId="35" hidden="1">'dem41'!$13:$14</definedName>
    <definedName name="Z_94DA79C1_0FDE_11D5_9579_000021DAEEA2_.wvu.PrintTitles" localSheetId="36" hidden="1">'dem42'!$12:$14</definedName>
    <definedName name="Z_94DA79C1_0FDE_11D5_9579_000021DAEEA2_.wvu.PrintTitles" localSheetId="37" hidden="1">'dem43'!$12:$14</definedName>
    <definedName name="Z_94DA79C1_0FDE_11D5_9579_000021DAEEA2_.wvu.PrintTitles" localSheetId="38" hidden="1">'dem47'!$12:$14</definedName>
    <definedName name="Z_94DA79C1_0FDE_11D5_9579_000021DAEEA2_.wvu.PrintTitles" localSheetId="3" hidden="1">'dem5'!$11:$14</definedName>
    <definedName name="Z_94DA79C1_0FDE_11D5_9579_000021DAEEA2_.wvu.PrintTitles" localSheetId="4" hidden="1">'dem6'!$13:$14</definedName>
    <definedName name="Z_94DA79C1_0FDE_11D5_9579_000021DAEEA2_.wvu.PrintTitles" localSheetId="5" hidden="1">'dem7'!$12:$14</definedName>
    <definedName name="Z_94DA79C1_0FDE_11D5_9579_000021DAEEA2_.wvu.PrintTitles" localSheetId="6" hidden="1">'dem9'!$12:$14</definedName>
    <definedName name="Z_9F04AD3B_15DA_4D32_8B27_BA16A20022C6_.wvu.FilterData" localSheetId="31" hidden="1">'dem38'!$A$14:$H$105</definedName>
    <definedName name="Z_9F04AD3B_15DA_4D32_8B27_BA16A20022C6_.wvu.PrintArea" localSheetId="31" hidden="1">'dem38'!#REF!</definedName>
    <definedName name="Z_9F04AD3B_15DA_4D32_8B27_BA16A20022C6_.wvu.PrintTitles" localSheetId="31" hidden="1">'dem38'!$12:$14</definedName>
    <definedName name="Z_9F78B5A8_3734_4B3A_B983_D77210D9CF3A_.wvu.FilterData" localSheetId="0" hidden="1">'dem1'!#REF!</definedName>
    <definedName name="Z_9F78B5A8_3734_4B3A_B983_D77210D9CF3A_.wvu.PrintArea" localSheetId="0" hidden="1">'dem1'!$A$1:$H$40</definedName>
    <definedName name="Z_9F78B5A8_3734_4B3A_B983_D77210D9CF3A_.wvu.PrintTitles" localSheetId="0" hidden="1">'dem1'!$12:$14</definedName>
    <definedName name="Z_A1D4F895_248C_45AC_AB56_DBE99D2594FB_.wvu.FilterData" localSheetId="1" hidden="1">'dem2'!$A$30:$H$32</definedName>
    <definedName name="Z_A1D4F895_248C_45AC_AB56_DBE99D2594FB_.wvu.PrintArea" localSheetId="1" hidden="1">'dem2'!$A$1:$H$14</definedName>
    <definedName name="Z_A1D4F895_248C_45AC_AB56_DBE99D2594FB_.wvu.PrintTitles" localSheetId="1" hidden="1">'dem2'!$12:$14</definedName>
    <definedName name="Z_A70C513C_E676_47CF_B612_167A15FE912E_.wvu.FilterData" localSheetId="0" hidden="1">'dem1'!#REF!</definedName>
    <definedName name="Z_A70C513C_E676_47CF_B612_167A15FE912E_.wvu.PrintArea" localSheetId="0" hidden="1">'dem1'!$A$1:$H$40</definedName>
    <definedName name="Z_A70C513C_E676_47CF_B612_167A15FE912E_.wvu.PrintTitles" localSheetId="0" hidden="1">'dem1'!$12:$14</definedName>
    <definedName name="Z_A70C513C_E676_47CF_B612_167A15FE912E_.wvu.Rows" localSheetId="0" hidden="1">'dem1'!#REF!</definedName>
    <definedName name="Z_AB0B25A3_0912_441B_B755_8571BB521299_.wvu.FilterData" localSheetId="1" hidden="1">'dem2'!#REF!</definedName>
    <definedName name="Z_AB0B25A3_0912_441B_B755_8571BB521299_.wvu.PrintArea" localSheetId="1" hidden="1">'dem2'!$A$1:$H$14</definedName>
    <definedName name="Z_AB0B25A3_0912_441B_B755_8571BB521299_.wvu.PrintTitles" localSheetId="1" hidden="1">'dem2'!$12:$14</definedName>
    <definedName name="Z_AB0B25A3_0912_441B_B755_8571BB521299_.wvu.Rows" localSheetId="1" hidden="1">'dem2'!#REF!</definedName>
    <definedName name="Z_ABD99FA4_164C_11D6_A646_0050BA3D7AFD_.wvu.FilterData" localSheetId="9" hidden="1">'dem13'!#REF!</definedName>
    <definedName name="Z_ABD99FA5_164C_11D6_A646_0050BA3D7AFD_.wvu.FilterData" localSheetId="9" hidden="1">'dem13'!#REF!</definedName>
    <definedName name="Z_AFA347F0_C6A1_4A1F_BA38_B37FC71D710E_.wvu.FilterData" localSheetId="0" hidden="1">'dem1'!#REF!</definedName>
    <definedName name="Z_AFA347F0_C6A1_4A1F_BA38_B37FC71D710E_.wvu.PrintArea" localSheetId="0" hidden="1">'dem1'!$A$1:$H$40</definedName>
    <definedName name="Z_AFA347F0_C6A1_4A1F_BA38_B37FC71D710E_.wvu.PrintTitles" localSheetId="0" hidden="1">'dem1'!$12:$14</definedName>
    <definedName name="Z_AFA347F0_C6A1_4A1F_BA38_B37FC71D710E_.wvu.Rows" localSheetId="0" hidden="1">'dem1'!#REF!</definedName>
    <definedName name="Z_B4CB096A_161F_11D5_8064_004005726899_.wvu.FilterData" localSheetId="16" hidden="1">'dem20'!#REF!</definedName>
    <definedName name="Z_B4CB096A_161F_11D5_8064_004005726899_.wvu.FilterData" localSheetId="17" hidden="1">'dem21'!#REF!</definedName>
    <definedName name="Z_B4CB096A_161F_11D5_8064_004005726899_.wvu.FilterData" localSheetId="18" hidden="1">'dem22'!#REF!</definedName>
    <definedName name="Z_B4CB0970_161F_11D5_8064_004005726899_.wvu.FilterData" localSheetId="0" hidden="1">'dem1'!$A$1:$H$14</definedName>
    <definedName name="Z_B4CB0970_161F_11D5_8064_004005726899_.wvu.FilterData" localSheetId="23" hidden="1">'dem30'!$C$167:$C$168</definedName>
    <definedName name="Z_B4CB0970_161F_11D5_8064_004005726899_.wvu.FilterData" localSheetId="24" hidden="1">'dem31'!$C$91:$C$95</definedName>
    <definedName name="Z_B4CB0970_161F_11D5_8064_004005726899_.wvu.FilterData" localSheetId="28" hidden="1">'Dem35'!#REF!</definedName>
    <definedName name="Z_B4CB0972_161F_11D5_8064_004005726899_.wvu.FilterData" localSheetId="9" hidden="1">'dem13'!#REF!</definedName>
    <definedName name="Z_B4CB0972_161F_11D5_8064_004005726899_.wvu.FilterData" localSheetId="23" hidden="1">'dem30'!$C$167:$C$168</definedName>
    <definedName name="Z_B4CB0972_161F_11D5_8064_004005726899_.wvu.FilterData" localSheetId="24" hidden="1">'dem31'!$C$91:$C$95</definedName>
    <definedName name="Z_B4CB0972_161F_11D5_8064_004005726899_.wvu.FilterData" localSheetId="33" hidden="1">'dem40'!$C$16:$C$53</definedName>
    <definedName name="Z_B4CB0972_161F_11D5_8064_004005726899_.wvu.FilterData" localSheetId="34" hidden="1">dem40A!#REF!</definedName>
    <definedName name="Z_B4CB0972_161F_11D5_8064_004005726899_.wvu.FilterData" localSheetId="35" hidden="1">'dem41'!$C$138:$C$155</definedName>
    <definedName name="Z_B4CB0976_161F_11D5_8064_004005726899_.wvu.FilterData" localSheetId="28" hidden="1">'Dem35'!#REF!</definedName>
    <definedName name="Z_B4CB0976_161F_11D5_8064_004005726899_.wvu.FilterData" localSheetId="29" hidden="1">'dem36'!#REF!</definedName>
    <definedName name="Z_B4CB0976_161F_11D5_8064_004005726899_.wvu.FilterData" localSheetId="30" hidden="1">'dem37'!#REF!</definedName>
    <definedName name="Z_B4CB0978_161F_11D5_8064_004005726899_.wvu.FilterData" localSheetId="28" hidden="1">'Dem35'!#REF!</definedName>
    <definedName name="Z_B4CB097C_161F_11D5_8064_004005726899_.wvu.FilterData" localSheetId="27" hidden="1">'dem34'!#REF!</definedName>
    <definedName name="Z_B4CB097C_161F_11D5_8064_004005726899_.wvu.FilterData" localSheetId="35" hidden="1">'dem41'!$C$138:$C$155</definedName>
    <definedName name="Z_B4CB097F_161F_11D5_8064_004005726899_.wvu.FilterData" localSheetId="25" hidden="1">'dem32'!#REF!</definedName>
    <definedName name="Z_B4CB097F_161F_11D5_8064_004005726899_.wvu.FilterData" localSheetId="26" hidden="1">'dem33'!#REF!</definedName>
    <definedName name="Z_B4CB097F_161F_11D5_8064_004005726899_.wvu.FilterData" localSheetId="27" hidden="1">'dem34'!#REF!</definedName>
    <definedName name="Z_B4CB0981_161F_11D5_8064_004005726899_.wvu.FilterData" localSheetId="25" hidden="1">'dem32'!#REF!</definedName>
    <definedName name="Z_B4CB0981_161F_11D5_8064_004005726899_.wvu.FilterData" localSheetId="26" hidden="1">'dem33'!#REF!</definedName>
    <definedName name="Z_B4CB0985_161F_11D5_8064_004005726899_.wvu.FilterData" localSheetId="15" hidden="1">'dem19'!#REF!</definedName>
    <definedName name="Z_B4CB0987_161F_11D5_8064_004005726899_.wvu.FilterData" localSheetId="0" hidden="1">'dem1'!$A$1:$H$14</definedName>
    <definedName name="Z_B4CB098C_161F_11D5_8064_004005726899_.wvu.FilterData" localSheetId="9" hidden="1">'dem13'!#REF!</definedName>
    <definedName name="Z_B4CB098C_161F_11D5_8064_004005726899_.wvu.FilterData" localSheetId="11" hidden="1">'dem15'!#REF!</definedName>
    <definedName name="Z_B4CB098C_161F_11D5_8064_004005726899_.wvu.FilterData" localSheetId="1" hidden="1">'dem2'!#REF!</definedName>
    <definedName name="Z_B4CB098C_161F_11D5_8064_004005726899_.wvu.FilterData" localSheetId="2" hidden="1">'dem3'!$C$61:$C$71</definedName>
    <definedName name="Z_B4CB098C_161F_11D5_8064_004005726899_.wvu.FilterData" localSheetId="31" hidden="1">'dem38'!#REF!</definedName>
    <definedName name="Z_B4CB098C_161F_11D5_8064_004005726899_.wvu.FilterData" localSheetId="33" hidden="1">'dem40'!$C$16:$C$53</definedName>
    <definedName name="Z_B4CB098C_161F_11D5_8064_004005726899_.wvu.FilterData" localSheetId="34" hidden="1">dem40A!#REF!</definedName>
    <definedName name="Z_B4CB098E_161F_11D5_8064_004005726899_.wvu.FilterData" localSheetId="0" hidden="1">'dem1'!$A$1:$H$14</definedName>
    <definedName name="Z_B4CB098E_161F_11D5_8064_004005726899_.wvu.FilterData" localSheetId="8" hidden="1">'dem12'!#REF!</definedName>
    <definedName name="Z_B4CB098E_161F_11D5_8064_004005726899_.wvu.FilterData" localSheetId="12" hidden="1">'dem16'!#REF!</definedName>
    <definedName name="Z_B4CB098E_161F_11D5_8064_004005726899_.wvu.FilterData" localSheetId="1" hidden="1">'dem2'!#REF!</definedName>
    <definedName name="Z_B4CB098E_161F_11D5_8064_004005726899_.wvu.FilterData" localSheetId="20" hidden="1">'dem27'!#REF!</definedName>
    <definedName name="Z_B4CB098E_161F_11D5_8064_004005726899_.wvu.FilterData" localSheetId="21" hidden="1">'dem28'!#REF!</definedName>
    <definedName name="Z_B4CB098E_161F_11D5_8064_004005726899_.wvu.FilterData" localSheetId="22" hidden="1">'dem29'!#REF!</definedName>
    <definedName name="Z_B4CB098E_161F_11D5_8064_004005726899_.wvu.FilterData" localSheetId="23" hidden="1">'dem30'!$C$167:$C$168</definedName>
    <definedName name="Z_B4CB098E_161F_11D5_8064_004005726899_.wvu.FilterData" localSheetId="24" hidden="1">'dem31'!$C$91:$C$95</definedName>
    <definedName name="Z_B4CB098E_161F_11D5_8064_004005726899_.wvu.FilterData" localSheetId="33" hidden="1">'dem40'!$C$16:$C$53</definedName>
    <definedName name="Z_B4CB098E_161F_11D5_8064_004005726899_.wvu.FilterData" localSheetId="34" hidden="1">dem40A!#REF!</definedName>
    <definedName name="Z_B4CB0997_161F_11D5_8064_004005726899_.wvu.FilterData" localSheetId="0" hidden="1">'dem1'!$A$1:$H$14</definedName>
    <definedName name="Z_B4CB0997_161F_11D5_8064_004005726899_.wvu.FilterData" localSheetId="2" hidden="1">'dem3'!$C$61:$C$71</definedName>
    <definedName name="Z_B4CB0997_161F_11D5_8064_004005726899_.wvu.FilterData" localSheetId="36" hidden="1">'dem42'!#REF!</definedName>
    <definedName name="Z_B4CB0997_161F_11D5_8064_004005726899_.wvu.FilterData" localSheetId="37" hidden="1">'dem43'!#REF!</definedName>
    <definedName name="Z_B4CB0997_161F_11D5_8064_004005726899_.wvu.FilterData" localSheetId="38" hidden="1">'dem47'!#REF!</definedName>
    <definedName name="Z_B4CB0997_161F_11D5_8064_004005726899_.wvu.FilterData" localSheetId="5" hidden="1">'dem7'!#REF!</definedName>
    <definedName name="Z_B4CB0997_161F_11D5_8064_004005726899_.wvu.FilterData" localSheetId="6" hidden="1">'dem9'!#REF!</definedName>
    <definedName name="Z_B4CB0999_161F_11D5_8064_004005726899_.wvu.FilterData" localSheetId="7" hidden="1">'dem11'!#REF!</definedName>
    <definedName name="Z_B4CB0999_161F_11D5_8064_004005726899_.wvu.FilterData" localSheetId="8" hidden="1">'dem12'!#REF!</definedName>
    <definedName name="Z_B4CB0999_161F_11D5_8064_004005726899_.wvu.FilterData" localSheetId="9" hidden="1">'dem13'!#REF!</definedName>
    <definedName name="Z_B4CB0999_161F_11D5_8064_004005726899_.wvu.FilterData" localSheetId="12" hidden="1">'dem16'!#REF!</definedName>
    <definedName name="Z_B4CB0999_161F_11D5_8064_004005726899_.wvu.FilterData" localSheetId="15" hidden="1">'dem19'!#REF!</definedName>
    <definedName name="Z_B4CB099B_161F_11D5_8064_004005726899_.wvu.FilterData" localSheetId="17" hidden="1">'dem21'!#REF!</definedName>
    <definedName name="Z_B4CB099B_161F_11D5_8064_004005726899_.wvu.FilterData" localSheetId="18" hidden="1">'dem22'!#REF!</definedName>
    <definedName name="Z_B4CB099B_161F_11D5_8064_004005726899_.wvu.FilterData" localSheetId="20" hidden="1">'dem27'!#REF!</definedName>
    <definedName name="Z_B4CB099B_161F_11D5_8064_004005726899_.wvu.FilterData" localSheetId="21" hidden="1">'dem28'!#REF!</definedName>
    <definedName name="Z_B4CB099B_161F_11D5_8064_004005726899_.wvu.FilterData" localSheetId="22" hidden="1">'dem29'!#REF!</definedName>
    <definedName name="Z_B4CB099B_161F_11D5_8064_004005726899_.wvu.FilterData" localSheetId="23" hidden="1">'dem30'!$C$167:$C$168</definedName>
    <definedName name="Z_B4CB099B_161F_11D5_8064_004005726899_.wvu.FilterData" localSheetId="24" hidden="1">'dem31'!$C$91:$C$95</definedName>
    <definedName name="Z_B4CB099B_161F_11D5_8064_004005726899_.wvu.FilterData" localSheetId="25" hidden="1">'dem32'!#REF!</definedName>
    <definedName name="Z_B4CB099B_161F_11D5_8064_004005726899_.wvu.FilterData" localSheetId="26" hidden="1">'dem33'!#REF!</definedName>
    <definedName name="Z_B4CB099B_161F_11D5_8064_004005726899_.wvu.FilterData" localSheetId="27" hidden="1">'dem34'!#REF!</definedName>
    <definedName name="Z_B4CB099E_161F_11D5_8064_004005726899_.wvu.FilterData" localSheetId="28" hidden="1">'Dem35'!#REF!</definedName>
    <definedName name="Z_B4CB099E_161F_11D5_8064_004005726899_.wvu.FilterData" localSheetId="31" hidden="1">'dem38'!#REF!</definedName>
    <definedName name="Z_B4CB099E_161F_11D5_8064_004005726899_.wvu.FilterData" localSheetId="33" hidden="1">'dem40'!$C$16:$C$53</definedName>
    <definedName name="Z_B4CB099E_161F_11D5_8064_004005726899_.wvu.FilterData" localSheetId="34" hidden="1">dem40A!#REF!</definedName>
    <definedName name="Z_B4CB099E_161F_11D5_8064_004005726899_.wvu.FilterData" localSheetId="35" hidden="1">'dem41'!$C$138:$C$155</definedName>
    <definedName name="Z_BD6E05FB_E32C_11D8_B0E4_D198A259B264_.wvu.Cols" localSheetId="15" hidden="1">'dem19'!#REF!</definedName>
    <definedName name="Z_BD6E05FB_E32C_11D8_B0E4_D198A259B264_.wvu.FilterData" localSheetId="15" hidden="1">'dem19'!$A$62:$H$67</definedName>
    <definedName name="Z_C53E5991_D6D8_4CAE_B4BC_940BDEA5DDD8_.wvu.FilterData" localSheetId="0" hidden="1">'dem1'!#REF!</definedName>
    <definedName name="Z_C53E5991_D6D8_4CAE_B4BC_940BDEA5DDD8_.wvu.PrintArea" localSheetId="0" hidden="1">'dem1'!$A$1:$H$40</definedName>
    <definedName name="Z_C53E5991_D6D8_4CAE_B4BC_940BDEA5DDD8_.wvu.PrintTitles" localSheetId="0" hidden="1">'dem1'!$12:$14</definedName>
    <definedName name="Z_C868F8C3_16D7_11D5_A68D_81D6213F5331_.wvu.Cols" localSheetId="0" hidden="1">'dem1'!#REF!</definedName>
    <definedName name="Z_C868F8C3_16D7_11D5_A68D_81D6213F5331_.wvu.Cols" localSheetId="7" hidden="1">'dem11'!#REF!</definedName>
    <definedName name="Z_C868F8C3_16D7_11D5_A68D_81D6213F5331_.wvu.Cols" localSheetId="8" hidden="1">'dem12'!#REF!</definedName>
    <definedName name="Z_C868F8C3_16D7_11D5_A68D_81D6213F5331_.wvu.Cols" localSheetId="9" hidden="1">'dem13'!#REF!</definedName>
    <definedName name="Z_C868F8C3_16D7_11D5_A68D_81D6213F5331_.wvu.Cols" localSheetId="12" hidden="1">'dem16'!#REF!</definedName>
    <definedName name="Z_C868F8C3_16D7_11D5_A68D_81D6213F5331_.wvu.Cols" localSheetId="15" hidden="1">'dem19'!#REF!</definedName>
    <definedName name="Z_C868F8C3_16D7_11D5_A68D_81D6213F5331_.wvu.Cols" localSheetId="1" hidden="1">'dem2'!#REF!</definedName>
    <definedName name="Z_C868F8C3_16D7_11D5_A68D_81D6213F5331_.wvu.Cols" localSheetId="20" hidden="1">'dem27'!#REF!</definedName>
    <definedName name="Z_C868F8C3_16D7_11D5_A68D_81D6213F5331_.wvu.Cols" localSheetId="21" hidden="1">'dem28'!#REF!</definedName>
    <definedName name="Z_C868F8C3_16D7_11D5_A68D_81D6213F5331_.wvu.Cols" localSheetId="22" hidden="1">'dem29'!#REF!</definedName>
    <definedName name="Z_C868F8C3_16D7_11D5_A68D_81D6213F5331_.wvu.Cols" localSheetId="2" hidden="1">'dem3'!#REF!</definedName>
    <definedName name="Z_C868F8C3_16D7_11D5_A68D_81D6213F5331_.wvu.Cols" localSheetId="23" hidden="1">'dem30'!#REF!</definedName>
    <definedName name="Z_C868F8C3_16D7_11D5_A68D_81D6213F5331_.wvu.Cols" localSheetId="24" hidden="1">'dem31'!#REF!</definedName>
    <definedName name="Z_C868F8C3_16D7_11D5_A68D_81D6213F5331_.wvu.Cols" localSheetId="25" hidden="1">'dem32'!#REF!</definedName>
    <definedName name="Z_C868F8C3_16D7_11D5_A68D_81D6213F5331_.wvu.Cols" localSheetId="26" hidden="1">'dem33'!#REF!</definedName>
    <definedName name="Z_C868F8C3_16D7_11D5_A68D_81D6213F5331_.wvu.Cols" localSheetId="27" hidden="1">'dem34'!#REF!</definedName>
    <definedName name="Z_C868F8C3_16D7_11D5_A68D_81D6213F5331_.wvu.Cols" localSheetId="28" hidden="1">'Dem35'!#REF!</definedName>
    <definedName name="Z_C868F8C3_16D7_11D5_A68D_81D6213F5331_.wvu.Cols" localSheetId="31" hidden="1">'dem38'!#REF!</definedName>
    <definedName name="Z_C868F8C3_16D7_11D5_A68D_81D6213F5331_.wvu.Cols" localSheetId="32" hidden="1">'dem39'!#REF!</definedName>
    <definedName name="Z_C868F8C3_16D7_11D5_A68D_81D6213F5331_.wvu.Cols" localSheetId="33" hidden="1">'dem40'!#REF!</definedName>
    <definedName name="Z_C868F8C3_16D7_11D5_A68D_81D6213F5331_.wvu.Cols" localSheetId="34" hidden="1">dem40A!#REF!</definedName>
    <definedName name="Z_C868F8C3_16D7_11D5_A68D_81D6213F5331_.wvu.Cols" localSheetId="35" hidden="1">'dem41'!#REF!</definedName>
    <definedName name="Z_C868F8C3_16D7_11D5_A68D_81D6213F5331_.wvu.Cols" localSheetId="36" hidden="1">'dem42'!#REF!</definedName>
    <definedName name="Z_C868F8C3_16D7_11D5_A68D_81D6213F5331_.wvu.Cols" localSheetId="37" hidden="1">'dem43'!#REF!</definedName>
    <definedName name="Z_C868F8C3_16D7_11D5_A68D_81D6213F5331_.wvu.Cols" localSheetId="38" hidden="1">'dem47'!#REF!</definedName>
    <definedName name="Z_C868F8C3_16D7_11D5_A68D_81D6213F5331_.wvu.Cols" localSheetId="5" hidden="1">'dem7'!#REF!</definedName>
    <definedName name="Z_C868F8C3_16D7_11D5_A68D_81D6213F5331_.wvu.Cols" localSheetId="6" hidden="1">'dem9'!#REF!</definedName>
    <definedName name="Z_C868F8C3_16D7_11D5_A68D_81D6213F5331_.wvu.FilterData" localSheetId="0" hidden="1">'dem1'!$A$1:$H$14</definedName>
    <definedName name="Z_C868F8C3_16D7_11D5_A68D_81D6213F5331_.wvu.FilterData" localSheetId="7" hidden="1">'dem11'!#REF!</definedName>
    <definedName name="Z_C868F8C3_16D7_11D5_A68D_81D6213F5331_.wvu.FilterData" localSheetId="8" hidden="1">'dem12'!#REF!</definedName>
    <definedName name="Z_C868F8C3_16D7_11D5_A68D_81D6213F5331_.wvu.FilterData" localSheetId="9" hidden="1">'dem13'!#REF!</definedName>
    <definedName name="Z_C868F8C3_16D7_11D5_A68D_81D6213F5331_.wvu.FilterData" localSheetId="11" hidden="1">'dem15'!#REF!</definedName>
    <definedName name="Z_C868F8C3_16D7_11D5_A68D_81D6213F5331_.wvu.FilterData" localSheetId="12" hidden="1">'dem16'!#REF!</definedName>
    <definedName name="Z_C868F8C3_16D7_11D5_A68D_81D6213F5331_.wvu.FilterData" localSheetId="15" hidden="1">'dem19'!#REF!</definedName>
    <definedName name="Z_C868F8C3_16D7_11D5_A68D_81D6213F5331_.wvu.FilterData" localSheetId="1" hidden="1">'dem2'!#REF!</definedName>
    <definedName name="Z_C868F8C3_16D7_11D5_A68D_81D6213F5331_.wvu.FilterData" localSheetId="16" hidden="1">'dem20'!#REF!</definedName>
    <definedName name="Z_C868F8C3_16D7_11D5_A68D_81D6213F5331_.wvu.FilterData" localSheetId="17" hidden="1">'dem21'!#REF!</definedName>
    <definedName name="Z_C868F8C3_16D7_11D5_A68D_81D6213F5331_.wvu.FilterData" localSheetId="18" hidden="1">'dem22'!#REF!</definedName>
    <definedName name="Z_C868F8C3_16D7_11D5_A68D_81D6213F5331_.wvu.FilterData" localSheetId="20" hidden="1">'dem27'!#REF!</definedName>
    <definedName name="Z_C868F8C3_16D7_11D5_A68D_81D6213F5331_.wvu.FilterData" localSheetId="21" hidden="1">'dem28'!#REF!</definedName>
    <definedName name="Z_C868F8C3_16D7_11D5_A68D_81D6213F5331_.wvu.FilterData" localSheetId="22" hidden="1">'dem29'!#REF!</definedName>
    <definedName name="Z_C868F8C3_16D7_11D5_A68D_81D6213F5331_.wvu.FilterData" localSheetId="2" hidden="1">'dem3'!$C$61:$C$71</definedName>
    <definedName name="Z_C868F8C3_16D7_11D5_A68D_81D6213F5331_.wvu.FilterData" localSheetId="23" hidden="1">'dem30'!$C$167:$C$168</definedName>
    <definedName name="Z_C868F8C3_16D7_11D5_A68D_81D6213F5331_.wvu.FilterData" localSheetId="24" hidden="1">'dem31'!$C$91:$C$95</definedName>
    <definedName name="Z_C868F8C3_16D7_11D5_A68D_81D6213F5331_.wvu.FilterData" localSheetId="25" hidden="1">'dem32'!#REF!</definedName>
    <definedName name="Z_C868F8C3_16D7_11D5_A68D_81D6213F5331_.wvu.FilterData" localSheetId="26" hidden="1">'dem33'!#REF!</definedName>
    <definedName name="Z_C868F8C3_16D7_11D5_A68D_81D6213F5331_.wvu.FilterData" localSheetId="27" hidden="1">'dem34'!#REF!</definedName>
    <definedName name="Z_C868F8C3_16D7_11D5_A68D_81D6213F5331_.wvu.FilterData" localSheetId="28" hidden="1">'Dem35'!#REF!</definedName>
    <definedName name="Z_C868F8C3_16D7_11D5_A68D_81D6213F5331_.wvu.FilterData" localSheetId="29" hidden="1">'dem36'!#REF!</definedName>
    <definedName name="Z_C868F8C3_16D7_11D5_A68D_81D6213F5331_.wvu.FilterData" localSheetId="30" hidden="1">'dem37'!#REF!</definedName>
    <definedName name="Z_C868F8C3_16D7_11D5_A68D_81D6213F5331_.wvu.FilterData" localSheetId="31" hidden="1">'dem38'!#REF!</definedName>
    <definedName name="Z_C868F8C3_16D7_11D5_A68D_81D6213F5331_.wvu.FilterData" localSheetId="33" hidden="1">'dem40'!$C$16:$C$53</definedName>
    <definedName name="Z_C868F8C3_16D7_11D5_A68D_81D6213F5331_.wvu.FilterData" localSheetId="34" hidden="1">dem40A!#REF!</definedName>
    <definedName name="Z_C868F8C3_16D7_11D5_A68D_81D6213F5331_.wvu.FilterData" localSheetId="35" hidden="1">'dem41'!$C$138:$C$155</definedName>
    <definedName name="Z_C868F8C3_16D7_11D5_A68D_81D6213F5331_.wvu.FilterData" localSheetId="36" hidden="1">'dem42'!#REF!</definedName>
    <definedName name="Z_C868F8C3_16D7_11D5_A68D_81D6213F5331_.wvu.FilterData" localSheetId="37" hidden="1">'dem43'!#REF!</definedName>
    <definedName name="Z_C868F8C3_16D7_11D5_A68D_81D6213F5331_.wvu.FilterData" localSheetId="38" hidden="1">'dem47'!#REF!</definedName>
    <definedName name="Z_C868F8C3_16D7_11D5_A68D_81D6213F5331_.wvu.FilterData" localSheetId="3" hidden="1">'dem5'!#REF!</definedName>
    <definedName name="Z_C868F8C3_16D7_11D5_A68D_81D6213F5331_.wvu.FilterData" localSheetId="5" hidden="1">'dem7'!#REF!</definedName>
    <definedName name="Z_C868F8C3_16D7_11D5_A68D_81D6213F5331_.wvu.FilterData" localSheetId="6" hidden="1">'dem9'!#REF!</definedName>
    <definedName name="Z_C868F8C3_16D7_11D5_A68D_81D6213F5331_.wvu.PrintArea" localSheetId="0" hidden="1">'dem1'!$A$1:$H$14</definedName>
    <definedName name="Z_C868F8C3_16D7_11D5_A68D_81D6213F5331_.wvu.PrintArea" localSheetId="7" hidden="1">'dem11'!$A$1:$H$36</definedName>
    <definedName name="Z_C868F8C3_16D7_11D5_A68D_81D6213F5331_.wvu.PrintArea" localSheetId="8" hidden="1">'dem12'!$A$2:$H$74</definedName>
    <definedName name="Z_C868F8C3_16D7_11D5_A68D_81D6213F5331_.wvu.PrintArea" localSheetId="9" hidden="1">'dem13'!$A$1:$H$130</definedName>
    <definedName name="Z_C868F8C3_16D7_11D5_A68D_81D6213F5331_.wvu.PrintArea" localSheetId="10" hidden="1">'dem14'!$A$1:$H$54</definedName>
    <definedName name="Z_C868F8C3_16D7_11D5_A68D_81D6213F5331_.wvu.PrintArea" localSheetId="11" hidden="1">'dem15'!$A$1:$H$51</definedName>
    <definedName name="Z_C868F8C3_16D7_11D5_A68D_81D6213F5331_.wvu.PrintArea" localSheetId="12" hidden="1">'dem16'!$A$1:$H$14</definedName>
    <definedName name="Z_C868F8C3_16D7_11D5_A68D_81D6213F5331_.wvu.PrintArea" localSheetId="13" hidden="1">'dem17'!$A$1:$H$14</definedName>
    <definedName name="Z_C868F8C3_16D7_11D5_A68D_81D6213F5331_.wvu.PrintArea" localSheetId="14" hidden="1">'dem18'!$A$1:$H$14</definedName>
    <definedName name="Z_C868F8C3_16D7_11D5_A68D_81D6213F5331_.wvu.PrintArea" localSheetId="15" hidden="1">'dem19'!$A$1:$H$14</definedName>
    <definedName name="Z_C868F8C3_16D7_11D5_A68D_81D6213F5331_.wvu.PrintArea" localSheetId="1" hidden="1">'dem2'!$A$1:$H$14</definedName>
    <definedName name="Z_C868F8C3_16D7_11D5_A68D_81D6213F5331_.wvu.PrintArea" localSheetId="16" hidden="1">'dem20'!$A$1:$H$14</definedName>
    <definedName name="Z_C868F8C3_16D7_11D5_A68D_81D6213F5331_.wvu.PrintArea" localSheetId="17" hidden="1">'dem21'!$A$1:$H$28</definedName>
    <definedName name="Z_C868F8C3_16D7_11D5_A68D_81D6213F5331_.wvu.PrintArea" localSheetId="18" hidden="1">'dem22'!$A$1:$G$123</definedName>
    <definedName name="Z_C868F8C3_16D7_11D5_A68D_81D6213F5331_.wvu.PrintArea" localSheetId="20" hidden="1">'dem27'!$A$1:$H$15</definedName>
    <definedName name="Z_C868F8C3_16D7_11D5_A68D_81D6213F5331_.wvu.PrintArea" localSheetId="21" hidden="1">'dem28'!$A$1:$H$13</definedName>
    <definedName name="Z_C868F8C3_16D7_11D5_A68D_81D6213F5331_.wvu.PrintArea" localSheetId="22" hidden="1">'dem29'!$A$1:$H$14</definedName>
    <definedName name="Z_C868F8C3_16D7_11D5_A68D_81D6213F5331_.wvu.PrintArea" localSheetId="2" hidden="1">'dem3'!$A$1:$H$71</definedName>
    <definedName name="Z_C868F8C3_16D7_11D5_A68D_81D6213F5331_.wvu.PrintArea" localSheetId="23" hidden="1">'dem30'!$A$1:$H$168</definedName>
    <definedName name="Z_C868F8C3_16D7_11D5_A68D_81D6213F5331_.wvu.PrintArea" localSheetId="24" hidden="1">'dem31'!$A$1:$H$95</definedName>
    <definedName name="Z_C868F8C3_16D7_11D5_A68D_81D6213F5331_.wvu.PrintArea" localSheetId="25" hidden="1">'dem32'!$A$1:$H$14</definedName>
    <definedName name="Z_C868F8C3_16D7_11D5_A68D_81D6213F5331_.wvu.PrintArea" localSheetId="26" hidden="1">'dem33'!$A$1:$H$14</definedName>
    <definedName name="Z_C868F8C3_16D7_11D5_A68D_81D6213F5331_.wvu.PrintArea" localSheetId="27" hidden="1">'dem34'!$A$1:$H$14</definedName>
    <definedName name="Z_C868F8C3_16D7_11D5_A68D_81D6213F5331_.wvu.PrintArea" localSheetId="31" hidden="1">'dem38'!$A$1:$H$14</definedName>
    <definedName name="Z_C868F8C3_16D7_11D5_A68D_81D6213F5331_.wvu.PrintArea" localSheetId="32" hidden="1">'dem39'!$A$1:$H$14</definedName>
    <definedName name="Z_C868F8C3_16D7_11D5_A68D_81D6213F5331_.wvu.PrintArea" localSheetId="33" hidden="1">'dem40'!$A$1:$M$53</definedName>
    <definedName name="Z_C868F8C3_16D7_11D5_A68D_81D6213F5331_.wvu.PrintArea" localSheetId="34" hidden="1">dem40A!$A$1:$H$14</definedName>
    <definedName name="Z_C868F8C3_16D7_11D5_A68D_81D6213F5331_.wvu.PrintArea" localSheetId="35" hidden="1">'dem41'!$A$2:$H$155</definedName>
    <definedName name="Z_C868F8C3_16D7_11D5_A68D_81D6213F5331_.wvu.PrintArea" localSheetId="36" hidden="1">'dem42'!$A$1:$H$14</definedName>
    <definedName name="Z_C868F8C3_16D7_11D5_A68D_81D6213F5331_.wvu.PrintArea" localSheetId="37" hidden="1">'dem43'!$A$1:$H$14</definedName>
    <definedName name="Z_C868F8C3_16D7_11D5_A68D_81D6213F5331_.wvu.PrintArea" localSheetId="38" hidden="1">'dem47'!$A$1:$H$14</definedName>
    <definedName name="Z_C868F8C3_16D7_11D5_A68D_81D6213F5331_.wvu.PrintArea" localSheetId="4" hidden="1">'dem6'!$A$1:$H$14</definedName>
    <definedName name="Z_C868F8C3_16D7_11D5_A68D_81D6213F5331_.wvu.PrintArea" localSheetId="5" hidden="1">'dem7'!$A$1:$G$14</definedName>
    <definedName name="Z_C868F8C3_16D7_11D5_A68D_81D6213F5331_.wvu.PrintArea" localSheetId="6" hidden="1">'dem9'!$A$1:$H$14</definedName>
    <definedName name="Z_C868F8C3_16D7_11D5_A68D_81D6213F5331_.wvu.PrintTitles" localSheetId="0" hidden="1">'dem1'!$12:$14</definedName>
    <definedName name="Z_C868F8C3_16D7_11D5_A68D_81D6213F5331_.wvu.PrintTitles" localSheetId="7" hidden="1">'dem11'!$12:$14</definedName>
    <definedName name="Z_C868F8C3_16D7_11D5_A68D_81D6213F5331_.wvu.PrintTitles" localSheetId="8" hidden="1">'dem12'!$12:$14</definedName>
    <definedName name="Z_C868F8C3_16D7_11D5_A68D_81D6213F5331_.wvu.PrintTitles" localSheetId="9" hidden="1">'dem13'!$12:$14</definedName>
    <definedName name="Z_C868F8C3_16D7_11D5_A68D_81D6213F5331_.wvu.PrintTitles" localSheetId="10" hidden="1">'dem14'!$12:$14</definedName>
    <definedName name="Z_C868F8C3_16D7_11D5_A68D_81D6213F5331_.wvu.PrintTitles" localSheetId="11" hidden="1">'dem15'!$12:$14</definedName>
    <definedName name="Z_C868F8C3_16D7_11D5_A68D_81D6213F5331_.wvu.PrintTitles" localSheetId="12" hidden="1">'dem16'!$12:$14</definedName>
    <definedName name="Z_C868F8C3_16D7_11D5_A68D_81D6213F5331_.wvu.PrintTitles" localSheetId="15" hidden="1">'dem19'!$12:$14</definedName>
    <definedName name="Z_C868F8C3_16D7_11D5_A68D_81D6213F5331_.wvu.PrintTitles" localSheetId="1" hidden="1">'dem2'!$12:$14</definedName>
    <definedName name="Z_C868F8C3_16D7_11D5_A68D_81D6213F5331_.wvu.PrintTitles" localSheetId="16" hidden="1">'dem20'!$13:$14</definedName>
    <definedName name="Z_C868F8C3_16D7_11D5_A68D_81D6213F5331_.wvu.PrintTitles" localSheetId="17" hidden="1">'dem21'!$13:$14</definedName>
    <definedName name="Z_C868F8C3_16D7_11D5_A68D_81D6213F5331_.wvu.PrintTitles" localSheetId="18" hidden="1">'dem22'!$12:$13</definedName>
    <definedName name="Z_C868F8C3_16D7_11D5_A68D_81D6213F5331_.wvu.PrintTitles" localSheetId="19" hidden="1">'dem26'!$12:$14</definedName>
    <definedName name="Z_C868F8C3_16D7_11D5_A68D_81D6213F5331_.wvu.PrintTitles" localSheetId="20" hidden="1">'dem27'!$13:$15</definedName>
    <definedName name="Z_C868F8C3_16D7_11D5_A68D_81D6213F5331_.wvu.PrintTitles" localSheetId="21" hidden="1">'dem28'!$12:$13</definedName>
    <definedName name="Z_C868F8C3_16D7_11D5_A68D_81D6213F5331_.wvu.PrintTitles" localSheetId="22" hidden="1">'dem29'!$12:$14</definedName>
    <definedName name="Z_C868F8C3_16D7_11D5_A68D_81D6213F5331_.wvu.PrintTitles" localSheetId="2" hidden="1">'dem3'!$12:$14</definedName>
    <definedName name="Z_C868F8C3_16D7_11D5_A68D_81D6213F5331_.wvu.PrintTitles" localSheetId="23" hidden="1">'dem30'!$12:$14</definedName>
    <definedName name="Z_C868F8C3_16D7_11D5_A68D_81D6213F5331_.wvu.PrintTitles" localSheetId="24" hidden="1">'dem31'!$12:$14</definedName>
    <definedName name="Z_C868F8C3_16D7_11D5_A68D_81D6213F5331_.wvu.PrintTitles" localSheetId="25" hidden="1">'dem32'!$12:$14</definedName>
    <definedName name="Z_C868F8C3_16D7_11D5_A68D_81D6213F5331_.wvu.PrintTitles" localSheetId="26" hidden="1">'dem33'!$12:$14</definedName>
    <definedName name="Z_C868F8C3_16D7_11D5_A68D_81D6213F5331_.wvu.PrintTitles" localSheetId="27" hidden="1">'dem34'!$12:$14</definedName>
    <definedName name="Z_C868F8C3_16D7_11D5_A68D_81D6213F5331_.wvu.PrintTitles" localSheetId="28" hidden="1">'Dem35'!$12:$14</definedName>
    <definedName name="Z_C868F8C3_16D7_11D5_A68D_81D6213F5331_.wvu.PrintTitles" localSheetId="29" hidden="1">'dem36'!$11:$13</definedName>
    <definedName name="Z_C868F8C3_16D7_11D5_A68D_81D6213F5331_.wvu.PrintTitles" localSheetId="30" hidden="1">'dem37'!$11:$13</definedName>
    <definedName name="Z_C868F8C3_16D7_11D5_A68D_81D6213F5331_.wvu.PrintTitles" localSheetId="31" hidden="1">'dem38'!$12:$14</definedName>
    <definedName name="Z_C868F8C3_16D7_11D5_A68D_81D6213F5331_.wvu.PrintTitles" localSheetId="32" hidden="1">'dem39'!$12:$14</definedName>
    <definedName name="Z_C868F8C3_16D7_11D5_A68D_81D6213F5331_.wvu.PrintTitles" localSheetId="33" hidden="1">'dem40'!$12:$14</definedName>
    <definedName name="Z_C868F8C3_16D7_11D5_A68D_81D6213F5331_.wvu.PrintTitles" localSheetId="34" hidden="1">dem40A!$12:$14</definedName>
    <definedName name="Z_C868F8C3_16D7_11D5_A68D_81D6213F5331_.wvu.PrintTitles" localSheetId="35" hidden="1">'dem41'!$13:$14</definedName>
    <definedName name="Z_C868F8C3_16D7_11D5_A68D_81D6213F5331_.wvu.PrintTitles" localSheetId="36" hidden="1">'dem42'!$12:$14</definedName>
    <definedName name="Z_C868F8C3_16D7_11D5_A68D_81D6213F5331_.wvu.PrintTitles" localSheetId="37" hidden="1">'dem43'!$12:$14</definedName>
    <definedName name="Z_C868F8C3_16D7_11D5_A68D_81D6213F5331_.wvu.PrintTitles" localSheetId="38" hidden="1">'dem47'!$12:$14</definedName>
    <definedName name="Z_C868F8C3_16D7_11D5_A68D_81D6213F5331_.wvu.PrintTitles" localSheetId="3" hidden="1">'dem5'!$11:$14</definedName>
    <definedName name="Z_C868F8C3_16D7_11D5_A68D_81D6213F5331_.wvu.PrintTitles" localSheetId="4" hidden="1">'dem6'!$13:$14</definedName>
    <definedName name="Z_C868F8C3_16D7_11D5_A68D_81D6213F5331_.wvu.PrintTitles" localSheetId="5" hidden="1">'dem7'!$12:$14</definedName>
    <definedName name="Z_C868F8C3_16D7_11D5_A68D_81D6213F5331_.wvu.PrintTitles" localSheetId="6" hidden="1">'dem9'!$12:$14</definedName>
    <definedName name="Z_C9005DB3_FAA8_4560_9BCE_49977A5934C6_.wvu.FilterData" localSheetId="1" hidden="1">'dem2'!$B$30:$H$43</definedName>
    <definedName name="Z_C9005DB3_FAA8_4560_9BCE_49977A5934C6_.wvu.PrintArea" localSheetId="1" hidden="1">'dem2'!$A$1:$H$14</definedName>
    <definedName name="Z_C9005DB3_FAA8_4560_9BCE_49977A5934C6_.wvu.PrintTitles" localSheetId="1" hidden="1">'dem2'!$12:$14</definedName>
    <definedName name="Z_C9005DB3_FAA8_4560_9BCE_49977A5934C6_.wvu.Rows" localSheetId="1" hidden="1">'dem2'!#REF!</definedName>
    <definedName name="Z_D54C9B96_E403_11D5_96BD_004005726899_.wvu.FilterData" localSheetId="0" hidden="1">'dem1'!$A$1:$H$14</definedName>
    <definedName name="Z_D696C36C_B04F_4EC7_8D98_CAB0ECD67E1B_.wvu.FilterData" localSheetId="0" hidden="1">'dem1'!#REF!</definedName>
    <definedName name="Z_D696C36C_B04F_4EC7_8D98_CAB0ECD67E1B_.wvu.PrintArea" localSheetId="0" hidden="1">'dem1'!$A$1:$H$40</definedName>
    <definedName name="Z_D696C36C_B04F_4EC7_8D98_CAB0ECD67E1B_.wvu.PrintTitles" localSheetId="0" hidden="1">'dem1'!$12:$14</definedName>
    <definedName name="Z_D696C36C_B04F_4EC7_8D98_CAB0ECD67E1B_.wvu.Rows" localSheetId="0" hidden="1">'dem1'!#REF!</definedName>
    <definedName name="Z_DE3727A6_DA2F_4D46_8AA0_0235ACDE6AFB_.wvu.FilterData" localSheetId="0" hidden="1">'dem1'!#REF!</definedName>
    <definedName name="Z_DE3727A6_DA2F_4D46_8AA0_0235ACDE6AFB_.wvu.PrintArea" localSheetId="0" hidden="1">'dem1'!$A$1:$H$40</definedName>
    <definedName name="Z_DE3727A6_DA2F_4D46_8AA0_0235ACDE6AFB_.wvu.PrintTitles" localSheetId="0" hidden="1">'dem1'!$12:$14</definedName>
    <definedName name="Z_E57F7D2B_6C27_407B_9710_2828BB462CF1_.wvu.FilterData" localSheetId="1" hidden="1">'dem2'!#REF!</definedName>
    <definedName name="Z_E57F7D2B_6C27_407B_9710_2828BB462CF1_.wvu.PrintArea" localSheetId="1" hidden="1">'dem2'!$A$1:$H$14</definedName>
    <definedName name="Z_E57F7D2B_6C27_407B_9710_2828BB462CF1_.wvu.PrintTitles" localSheetId="1" hidden="1">'dem2'!$12:$14</definedName>
    <definedName name="Z_E57F7D2B_6C27_407B_9710_2828BB462CF1_.wvu.Rows" localSheetId="1" hidden="1">'dem2'!#REF!</definedName>
    <definedName name="Z_E5DF37BD_125C_11D5_8DC4_D0F5D88B3549_.wvu.Cols" localSheetId="0" hidden="1">'dem1'!#REF!</definedName>
    <definedName name="Z_E5DF37BD_125C_11D5_8DC4_D0F5D88B3549_.wvu.Cols" localSheetId="7" hidden="1">'dem11'!#REF!</definedName>
    <definedName name="Z_E5DF37BD_125C_11D5_8DC4_D0F5D88B3549_.wvu.Cols" localSheetId="8" hidden="1">'dem12'!#REF!</definedName>
    <definedName name="Z_E5DF37BD_125C_11D5_8DC4_D0F5D88B3549_.wvu.Cols" localSheetId="9" hidden="1">'dem13'!#REF!</definedName>
    <definedName name="Z_E5DF37BD_125C_11D5_8DC4_D0F5D88B3549_.wvu.Cols" localSheetId="12" hidden="1">'dem16'!#REF!</definedName>
    <definedName name="Z_E5DF37BD_125C_11D5_8DC4_D0F5D88B3549_.wvu.Cols" localSheetId="15" hidden="1">'dem19'!#REF!</definedName>
    <definedName name="Z_E5DF37BD_125C_11D5_8DC4_D0F5D88B3549_.wvu.Cols" localSheetId="1" hidden="1">'dem2'!#REF!</definedName>
    <definedName name="Z_E5DF37BD_125C_11D5_8DC4_D0F5D88B3549_.wvu.Cols" localSheetId="20" hidden="1">'dem27'!#REF!</definedName>
    <definedName name="Z_E5DF37BD_125C_11D5_8DC4_D0F5D88B3549_.wvu.Cols" localSheetId="21" hidden="1">'dem28'!#REF!</definedName>
    <definedName name="Z_E5DF37BD_125C_11D5_8DC4_D0F5D88B3549_.wvu.Cols" localSheetId="22" hidden="1">'dem29'!#REF!</definedName>
    <definedName name="Z_E5DF37BD_125C_11D5_8DC4_D0F5D88B3549_.wvu.Cols" localSheetId="2" hidden="1">'dem3'!#REF!</definedName>
    <definedName name="Z_E5DF37BD_125C_11D5_8DC4_D0F5D88B3549_.wvu.Cols" localSheetId="23" hidden="1">'dem30'!#REF!</definedName>
    <definedName name="Z_E5DF37BD_125C_11D5_8DC4_D0F5D88B3549_.wvu.Cols" localSheetId="24" hidden="1">'dem31'!#REF!</definedName>
    <definedName name="Z_E5DF37BD_125C_11D5_8DC4_D0F5D88B3549_.wvu.Cols" localSheetId="25" hidden="1">'dem32'!#REF!</definedName>
    <definedName name="Z_E5DF37BD_125C_11D5_8DC4_D0F5D88B3549_.wvu.Cols" localSheetId="26" hidden="1">'dem33'!#REF!</definedName>
    <definedName name="Z_E5DF37BD_125C_11D5_8DC4_D0F5D88B3549_.wvu.Cols" localSheetId="27" hidden="1">'dem34'!#REF!</definedName>
    <definedName name="Z_E5DF37BD_125C_11D5_8DC4_D0F5D88B3549_.wvu.Cols" localSheetId="28" hidden="1">'Dem35'!#REF!</definedName>
    <definedName name="Z_E5DF37BD_125C_11D5_8DC4_D0F5D88B3549_.wvu.Cols" localSheetId="31" hidden="1">'dem38'!#REF!</definedName>
    <definedName name="Z_E5DF37BD_125C_11D5_8DC4_D0F5D88B3549_.wvu.Cols" localSheetId="32" hidden="1">'dem39'!#REF!</definedName>
    <definedName name="Z_E5DF37BD_125C_11D5_8DC4_D0F5D88B3549_.wvu.Cols" localSheetId="33" hidden="1">'dem40'!#REF!</definedName>
    <definedName name="Z_E5DF37BD_125C_11D5_8DC4_D0F5D88B3549_.wvu.Cols" localSheetId="34" hidden="1">dem40A!#REF!</definedName>
    <definedName name="Z_E5DF37BD_125C_11D5_8DC4_D0F5D88B3549_.wvu.Cols" localSheetId="35" hidden="1">'dem41'!#REF!</definedName>
    <definedName name="Z_E5DF37BD_125C_11D5_8DC4_D0F5D88B3549_.wvu.Cols" localSheetId="36" hidden="1">'dem42'!#REF!</definedName>
    <definedName name="Z_E5DF37BD_125C_11D5_8DC4_D0F5D88B3549_.wvu.Cols" localSheetId="37" hidden="1">'dem43'!#REF!</definedName>
    <definedName name="Z_E5DF37BD_125C_11D5_8DC4_D0F5D88B3549_.wvu.Cols" localSheetId="38" hidden="1">'dem47'!#REF!</definedName>
    <definedName name="Z_E5DF37BD_125C_11D5_8DC4_D0F5D88B3549_.wvu.Cols" localSheetId="5" hidden="1">'dem7'!#REF!</definedName>
    <definedName name="Z_E5DF37BD_125C_11D5_8DC4_D0F5D88B3549_.wvu.Cols" localSheetId="6" hidden="1">'dem9'!#REF!</definedName>
    <definedName name="Z_E5DF37BD_125C_11D5_8DC4_D0F5D88B3549_.wvu.FilterData" localSheetId="0" hidden="1">'dem1'!$A$1:$H$14</definedName>
    <definedName name="Z_E5DF37BD_125C_11D5_8DC4_D0F5D88B3549_.wvu.FilterData" localSheetId="7" hidden="1">'dem11'!#REF!</definedName>
    <definedName name="Z_E5DF37BD_125C_11D5_8DC4_D0F5D88B3549_.wvu.FilterData" localSheetId="8" hidden="1">'dem12'!#REF!</definedName>
    <definedName name="Z_E5DF37BD_125C_11D5_8DC4_D0F5D88B3549_.wvu.FilterData" localSheetId="9" hidden="1">'dem13'!#REF!</definedName>
    <definedName name="Z_E5DF37BD_125C_11D5_8DC4_D0F5D88B3549_.wvu.FilterData" localSheetId="11" hidden="1">'dem15'!#REF!</definedName>
    <definedName name="Z_E5DF37BD_125C_11D5_8DC4_D0F5D88B3549_.wvu.FilterData" localSheetId="12" hidden="1">'dem16'!#REF!</definedName>
    <definedName name="Z_E5DF37BD_125C_11D5_8DC4_D0F5D88B3549_.wvu.FilterData" localSheetId="15" hidden="1">'dem19'!#REF!</definedName>
    <definedName name="Z_E5DF37BD_125C_11D5_8DC4_D0F5D88B3549_.wvu.FilterData" localSheetId="1" hidden="1">'dem2'!#REF!</definedName>
    <definedName name="Z_E5DF37BD_125C_11D5_8DC4_D0F5D88B3549_.wvu.FilterData" localSheetId="16" hidden="1">'dem20'!#REF!</definedName>
    <definedName name="Z_E5DF37BD_125C_11D5_8DC4_D0F5D88B3549_.wvu.FilterData" localSheetId="17" hidden="1">'dem21'!#REF!</definedName>
    <definedName name="Z_E5DF37BD_125C_11D5_8DC4_D0F5D88B3549_.wvu.FilterData" localSheetId="18" hidden="1">'dem22'!#REF!</definedName>
    <definedName name="Z_E5DF37BD_125C_11D5_8DC4_D0F5D88B3549_.wvu.FilterData" localSheetId="20" hidden="1">'dem27'!#REF!</definedName>
    <definedName name="Z_E5DF37BD_125C_11D5_8DC4_D0F5D88B3549_.wvu.FilterData" localSheetId="21" hidden="1">'dem28'!#REF!</definedName>
    <definedName name="Z_E5DF37BD_125C_11D5_8DC4_D0F5D88B3549_.wvu.FilterData" localSheetId="22" hidden="1">'dem29'!#REF!</definedName>
    <definedName name="Z_E5DF37BD_125C_11D5_8DC4_D0F5D88B3549_.wvu.FilterData" localSheetId="2" hidden="1">'dem3'!$C$61:$C$71</definedName>
    <definedName name="Z_E5DF37BD_125C_11D5_8DC4_D0F5D88B3549_.wvu.FilterData" localSheetId="23" hidden="1">'dem30'!$C$167:$C$168</definedName>
    <definedName name="Z_E5DF37BD_125C_11D5_8DC4_D0F5D88B3549_.wvu.FilterData" localSheetId="24" hidden="1">'dem31'!$C$91:$C$95</definedName>
    <definedName name="Z_E5DF37BD_125C_11D5_8DC4_D0F5D88B3549_.wvu.FilterData" localSheetId="25" hidden="1">'dem32'!#REF!</definedName>
    <definedName name="Z_E5DF37BD_125C_11D5_8DC4_D0F5D88B3549_.wvu.FilterData" localSheetId="26" hidden="1">'dem33'!#REF!</definedName>
    <definedName name="Z_E5DF37BD_125C_11D5_8DC4_D0F5D88B3549_.wvu.FilterData" localSheetId="27" hidden="1">'dem34'!#REF!</definedName>
    <definedName name="Z_E5DF37BD_125C_11D5_8DC4_D0F5D88B3549_.wvu.FilterData" localSheetId="28" hidden="1">'Dem35'!#REF!</definedName>
    <definedName name="Z_E5DF37BD_125C_11D5_8DC4_D0F5D88B3549_.wvu.FilterData" localSheetId="29" hidden="1">'dem36'!#REF!</definedName>
    <definedName name="Z_E5DF37BD_125C_11D5_8DC4_D0F5D88B3549_.wvu.FilterData" localSheetId="30" hidden="1">'dem37'!#REF!</definedName>
    <definedName name="Z_E5DF37BD_125C_11D5_8DC4_D0F5D88B3549_.wvu.FilterData" localSheetId="31" hidden="1">'dem38'!#REF!</definedName>
    <definedName name="Z_E5DF37BD_125C_11D5_8DC4_D0F5D88B3549_.wvu.FilterData" localSheetId="33" hidden="1">'dem40'!$C$16:$C$53</definedName>
    <definedName name="Z_E5DF37BD_125C_11D5_8DC4_D0F5D88B3549_.wvu.FilterData" localSheetId="34" hidden="1">dem40A!#REF!</definedName>
    <definedName name="Z_E5DF37BD_125C_11D5_8DC4_D0F5D88B3549_.wvu.FilterData" localSheetId="35" hidden="1">'dem41'!$C$138:$C$155</definedName>
    <definedName name="Z_E5DF37BD_125C_11D5_8DC4_D0F5D88B3549_.wvu.FilterData" localSheetId="36" hidden="1">'dem42'!#REF!</definedName>
    <definedName name="Z_E5DF37BD_125C_11D5_8DC4_D0F5D88B3549_.wvu.FilterData" localSheetId="37" hidden="1">'dem43'!#REF!</definedName>
    <definedName name="Z_E5DF37BD_125C_11D5_8DC4_D0F5D88B3549_.wvu.FilterData" localSheetId="38" hidden="1">'dem47'!#REF!</definedName>
    <definedName name="Z_E5DF37BD_125C_11D5_8DC4_D0F5D88B3549_.wvu.FilterData" localSheetId="3" hidden="1">'dem5'!#REF!</definedName>
    <definedName name="Z_E5DF37BD_125C_11D5_8DC4_D0F5D88B3549_.wvu.FilterData" localSheetId="5" hidden="1">'dem7'!#REF!</definedName>
    <definedName name="Z_E5DF37BD_125C_11D5_8DC4_D0F5D88B3549_.wvu.FilterData" localSheetId="6" hidden="1">'dem9'!#REF!</definedName>
    <definedName name="Z_E5DF37BD_125C_11D5_8DC4_D0F5D88B3549_.wvu.PrintArea" localSheetId="0" hidden="1">'dem1'!$A$1:$H$14</definedName>
    <definedName name="Z_E5DF37BD_125C_11D5_8DC4_D0F5D88B3549_.wvu.PrintArea" localSheetId="7" hidden="1">'dem11'!$A$1:$H$36</definedName>
    <definedName name="Z_E5DF37BD_125C_11D5_8DC4_D0F5D88B3549_.wvu.PrintArea" localSheetId="8" hidden="1">'dem12'!$A$2:$H$74</definedName>
    <definedName name="Z_E5DF37BD_125C_11D5_8DC4_D0F5D88B3549_.wvu.PrintArea" localSheetId="9" hidden="1">'dem13'!$A$1:$H$130</definedName>
    <definedName name="Z_E5DF37BD_125C_11D5_8DC4_D0F5D88B3549_.wvu.PrintArea" localSheetId="10" hidden="1">'dem14'!$A$1:$H$54</definedName>
    <definedName name="Z_E5DF37BD_125C_11D5_8DC4_D0F5D88B3549_.wvu.PrintArea" localSheetId="11" hidden="1">'dem15'!$A$1:$H$51</definedName>
    <definedName name="Z_E5DF37BD_125C_11D5_8DC4_D0F5D88B3549_.wvu.PrintArea" localSheetId="12" hidden="1">'dem16'!$A$1:$H$14</definedName>
    <definedName name="Z_E5DF37BD_125C_11D5_8DC4_D0F5D88B3549_.wvu.PrintArea" localSheetId="13" hidden="1">'dem17'!$A$1:$H$14</definedName>
    <definedName name="Z_E5DF37BD_125C_11D5_8DC4_D0F5D88B3549_.wvu.PrintArea" localSheetId="14" hidden="1">'dem18'!$A$1:$H$14</definedName>
    <definedName name="Z_E5DF37BD_125C_11D5_8DC4_D0F5D88B3549_.wvu.PrintArea" localSheetId="15" hidden="1">'dem19'!$A$1:$H$14</definedName>
    <definedName name="Z_E5DF37BD_125C_11D5_8DC4_D0F5D88B3549_.wvu.PrintArea" localSheetId="1" hidden="1">'dem2'!$A$1:$H$14</definedName>
    <definedName name="Z_E5DF37BD_125C_11D5_8DC4_D0F5D88B3549_.wvu.PrintArea" localSheetId="16" hidden="1">'dem20'!$A$1:$H$14</definedName>
    <definedName name="Z_E5DF37BD_125C_11D5_8DC4_D0F5D88B3549_.wvu.PrintArea" localSheetId="17" hidden="1">'dem21'!$A$1:$H$28</definedName>
    <definedName name="Z_E5DF37BD_125C_11D5_8DC4_D0F5D88B3549_.wvu.PrintArea" localSheetId="18" hidden="1">'dem22'!$A$1:$G$123</definedName>
    <definedName name="Z_E5DF37BD_125C_11D5_8DC4_D0F5D88B3549_.wvu.PrintArea" localSheetId="19" hidden="1">'dem26'!$A$1:$H$14</definedName>
    <definedName name="Z_E5DF37BD_125C_11D5_8DC4_D0F5D88B3549_.wvu.PrintArea" localSheetId="20" hidden="1">'dem27'!$A$1:$H$15</definedName>
    <definedName name="Z_E5DF37BD_125C_11D5_8DC4_D0F5D88B3549_.wvu.PrintArea" localSheetId="21" hidden="1">'dem28'!$A$1:$H$13</definedName>
    <definedName name="Z_E5DF37BD_125C_11D5_8DC4_D0F5D88B3549_.wvu.PrintArea" localSheetId="22" hidden="1">'dem29'!$A$1:$H$14</definedName>
    <definedName name="Z_E5DF37BD_125C_11D5_8DC4_D0F5D88B3549_.wvu.PrintArea" localSheetId="2" hidden="1">'dem3'!$A$1:$H$71</definedName>
    <definedName name="Z_E5DF37BD_125C_11D5_8DC4_D0F5D88B3549_.wvu.PrintArea" localSheetId="23" hidden="1">'dem30'!$A$1:$H$168</definedName>
    <definedName name="Z_E5DF37BD_125C_11D5_8DC4_D0F5D88B3549_.wvu.PrintArea" localSheetId="24" hidden="1">'dem31'!$A$1:$H$95</definedName>
    <definedName name="Z_E5DF37BD_125C_11D5_8DC4_D0F5D88B3549_.wvu.PrintArea" localSheetId="25" hidden="1">'dem32'!$A$1:$H$14</definedName>
    <definedName name="Z_E5DF37BD_125C_11D5_8DC4_D0F5D88B3549_.wvu.PrintArea" localSheetId="26" hidden="1">'dem33'!$A$1:$H$14</definedName>
    <definedName name="Z_E5DF37BD_125C_11D5_8DC4_D0F5D88B3549_.wvu.PrintArea" localSheetId="27" hidden="1">'dem34'!$A$1:$H$14</definedName>
    <definedName name="Z_E5DF37BD_125C_11D5_8DC4_D0F5D88B3549_.wvu.PrintArea" localSheetId="28" hidden="1">'Dem35'!$A$1:$H$14</definedName>
    <definedName name="Z_E5DF37BD_125C_11D5_8DC4_D0F5D88B3549_.wvu.PrintArea" localSheetId="29" hidden="1">'dem36'!$A$1:$H$14</definedName>
    <definedName name="Z_E5DF37BD_125C_11D5_8DC4_D0F5D88B3549_.wvu.PrintArea" localSheetId="30" hidden="1">'dem37'!$A$1:$H$14</definedName>
    <definedName name="Z_E5DF37BD_125C_11D5_8DC4_D0F5D88B3549_.wvu.PrintArea" localSheetId="31" hidden="1">'dem38'!$A$1:$H$14</definedName>
    <definedName name="Z_E5DF37BD_125C_11D5_8DC4_D0F5D88B3549_.wvu.PrintArea" localSheetId="32" hidden="1">'dem39'!$A$1:$H$14</definedName>
    <definedName name="Z_E5DF37BD_125C_11D5_8DC4_D0F5D88B3549_.wvu.PrintArea" localSheetId="33" hidden="1">'dem40'!$A$1:$M$53</definedName>
    <definedName name="Z_E5DF37BD_125C_11D5_8DC4_D0F5D88B3549_.wvu.PrintArea" localSheetId="34" hidden="1">dem40A!$A$1:$H$14</definedName>
    <definedName name="Z_E5DF37BD_125C_11D5_8DC4_D0F5D88B3549_.wvu.PrintArea" localSheetId="35" hidden="1">'dem41'!$A$2:$H$155</definedName>
    <definedName name="Z_E5DF37BD_125C_11D5_8DC4_D0F5D88B3549_.wvu.PrintArea" localSheetId="36" hidden="1">'dem42'!$A$1:$H$14</definedName>
    <definedName name="Z_E5DF37BD_125C_11D5_8DC4_D0F5D88B3549_.wvu.PrintArea" localSheetId="37" hidden="1">'dem43'!$A$1:$H$14</definedName>
    <definedName name="Z_E5DF37BD_125C_11D5_8DC4_D0F5D88B3549_.wvu.PrintArea" localSheetId="38" hidden="1">'dem47'!$A$1:$H$14</definedName>
    <definedName name="Z_E5DF37BD_125C_11D5_8DC4_D0F5D88B3549_.wvu.PrintArea" localSheetId="3" hidden="1">'dem5'!$A$1:$H$52</definedName>
    <definedName name="Z_E5DF37BD_125C_11D5_8DC4_D0F5D88B3549_.wvu.PrintArea" localSheetId="4" hidden="1">'dem6'!$A$1:$H$14</definedName>
    <definedName name="Z_E5DF37BD_125C_11D5_8DC4_D0F5D88B3549_.wvu.PrintArea" localSheetId="5" hidden="1">'dem7'!$A$1:$G$14</definedName>
    <definedName name="Z_E5DF37BD_125C_11D5_8DC4_D0F5D88B3549_.wvu.PrintArea" localSheetId="6" hidden="1">'dem9'!$A$1:$H$14</definedName>
    <definedName name="Z_E5DF37BD_125C_11D5_8DC4_D0F5D88B3549_.wvu.PrintTitles" localSheetId="0" hidden="1">'dem1'!$12:$14</definedName>
    <definedName name="Z_E5DF37BD_125C_11D5_8DC4_D0F5D88B3549_.wvu.PrintTitles" localSheetId="7" hidden="1">'dem11'!$12:$14</definedName>
    <definedName name="Z_E5DF37BD_125C_11D5_8DC4_D0F5D88B3549_.wvu.PrintTitles" localSheetId="8" hidden="1">'dem12'!$12:$14</definedName>
    <definedName name="Z_E5DF37BD_125C_11D5_8DC4_D0F5D88B3549_.wvu.PrintTitles" localSheetId="9" hidden="1">'dem13'!$12:$14</definedName>
    <definedName name="Z_E5DF37BD_125C_11D5_8DC4_D0F5D88B3549_.wvu.PrintTitles" localSheetId="10" hidden="1">'dem14'!$12:$14</definedName>
    <definedName name="Z_E5DF37BD_125C_11D5_8DC4_D0F5D88B3549_.wvu.PrintTitles" localSheetId="11" hidden="1">'dem15'!$12:$14</definedName>
    <definedName name="Z_E5DF37BD_125C_11D5_8DC4_D0F5D88B3549_.wvu.PrintTitles" localSheetId="12" hidden="1">'dem16'!$12:$14</definedName>
    <definedName name="Z_E5DF37BD_125C_11D5_8DC4_D0F5D88B3549_.wvu.PrintTitles" localSheetId="15" hidden="1">'dem19'!$12:$14</definedName>
    <definedName name="Z_E5DF37BD_125C_11D5_8DC4_D0F5D88B3549_.wvu.PrintTitles" localSheetId="1" hidden="1">'dem2'!$12:$14</definedName>
    <definedName name="Z_E5DF37BD_125C_11D5_8DC4_D0F5D88B3549_.wvu.PrintTitles" localSheetId="16" hidden="1">'dem20'!$13:$14</definedName>
    <definedName name="Z_E5DF37BD_125C_11D5_8DC4_D0F5D88B3549_.wvu.PrintTitles" localSheetId="17" hidden="1">'dem21'!$13:$14</definedName>
    <definedName name="Z_E5DF37BD_125C_11D5_8DC4_D0F5D88B3549_.wvu.PrintTitles" localSheetId="18" hidden="1">'dem22'!$12:$13</definedName>
    <definedName name="Z_E5DF37BD_125C_11D5_8DC4_D0F5D88B3549_.wvu.PrintTitles" localSheetId="19" hidden="1">'dem26'!$12:$14</definedName>
    <definedName name="Z_E5DF37BD_125C_11D5_8DC4_D0F5D88B3549_.wvu.PrintTitles" localSheetId="20" hidden="1">'dem27'!$13:$15</definedName>
    <definedName name="Z_E5DF37BD_125C_11D5_8DC4_D0F5D88B3549_.wvu.PrintTitles" localSheetId="21" hidden="1">'dem28'!$12:$13</definedName>
    <definedName name="Z_E5DF37BD_125C_11D5_8DC4_D0F5D88B3549_.wvu.PrintTitles" localSheetId="22" hidden="1">'dem29'!$12:$14</definedName>
    <definedName name="Z_E5DF37BD_125C_11D5_8DC4_D0F5D88B3549_.wvu.PrintTitles" localSheetId="2" hidden="1">'dem3'!$12:$14</definedName>
    <definedName name="Z_E5DF37BD_125C_11D5_8DC4_D0F5D88B3549_.wvu.PrintTitles" localSheetId="23" hidden="1">'dem30'!$12:$14</definedName>
    <definedName name="Z_E5DF37BD_125C_11D5_8DC4_D0F5D88B3549_.wvu.PrintTitles" localSheetId="24" hidden="1">'dem31'!$12:$14</definedName>
    <definedName name="Z_E5DF37BD_125C_11D5_8DC4_D0F5D88B3549_.wvu.PrintTitles" localSheetId="25" hidden="1">'dem32'!$12:$14</definedName>
    <definedName name="Z_E5DF37BD_125C_11D5_8DC4_D0F5D88B3549_.wvu.PrintTitles" localSheetId="26" hidden="1">'dem33'!$12:$14</definedName>
    <definedName name="Z_E5DF37BD_125C_11D5_8DC4_D0F5D88B3549_.wvu.PrintTitles" localSheetId="27" hidden="1">'dem34'!$12:$14</definedName>
    <definedName name="Z_E5DF37BD_125C_11D5_8DC4_D0F5D88B3549_.wvu.PrintTitles" localSheetId="28" hidden="1">'Dem35'!$12:$14</definedName>
    <definedName name="Z_E5DF37BD_125C_11D5_8DC4_D0F5D88B3549_.wvu.PrintTitles" localSheetId="29" hidden="1">'dem36'!$11:$13</definedName>
    <definedName name="Z_E5DF37BD_125C_11D5_8DC4_D0F5D88B3549_.wvu.PrintTitles" localSheetId="30" hidden="1">'dem37'!$11:$13</definedName>
    <definedName name="Z_E5DF37BD_125C_11D5_8DC4_D0F5D88B3549_.wvu.PrintTitles" localSheetId="31" hidden="1">'dem38'!$12:$14</definedName>
    <definedName name="Z_E5DF37BD_125C_11D5_8DC4_D0F5D88B3549_.wvu.PrintTitles" localSheetId="32" hidden="1">'dem39'!$12:$14</definedName>
    <definedName name="Z_E5DF37BD_125C_11D5_8DC4_D0F5D88B3549_.wvu.PrintTitles" localSheetId="33" hidden="1">'dem40'!$12:$14</definedName>
    <definedName name="Z_E5DF37BD_125C_11D5_8DC4_D0F5D88B3549_.wvu.PrintTitles" localSheetId="34" hidden="1">dem40A!$12:$14</definedName>
    <definedName name="Z_E5DF37BD_125C_11D5_8DC4_D0F5D88B3549_.wvu.PrintTitles" localSheetId="35" hidden="1">'dem41'!$13:$14</definedName>
    <definedName name="Z_E5DF37BD_125C_11D5_8DC4_D0F5D88B3549_.wvu.PrintTitles" localSheetId="36" hidden="1">'dem42'!$12:$14</definedName>
    <definedName name="Z_E5DF37BD_125C_11D5_8DC4_D0F5D88B3549_.wvu.PrintTitles" localSheetId="37" hidden="1">'dem43'!$12:$14</definedName>
    <definedName name="Z_E5DF37BD_125C_11D5_8DC4_D0F5D88B3549_.wvu.PrintTitles" localSheetId="38" hidden="1">'dem47'!$12:$14</definedName>
    <definedName name="Z_E5DF37BD_125C_11D5_8DC4_D0F5D88B3549_.wvu.PrintTitles" localSheetId="3" hidden="1">'dem5'!$11:$14</definedName>
    <definedName name="Z_E5DF37BD_125C_11D5_8DC4_D0F5D88B3549_.wvu.PrintTitles" localSheetId="4" hidden="1">'dem6'!$13:$14</definedName>
    <definedName name="Z_E5DF37BD_125C_11D5_8DC4_D0F5D88B3549_.wvu.PrintTitles" localSheetId="5" hidden="1">'dem7'!$12:$14</definedName>
    <definedName name="Z_E5DF37BD_125C_11D5_8DC4_D0F5D88B3549_.wvu.PrintTitles" localSheetId="6" hidden="1">'dem9'!$12:$14</definedName>
    <definedName name="Z_ED6647A4_1622_11D5_96DF_000021E43CDF_.wvu.PrintArea" localSheetId="28" hidden="1">'Dem35'!$A$1:$H$14</definedName>
    <definedName name="Z_F1215AA8_B223_4341_85DA_07CDA54E4815_.wvu.FilterData" localSheetId="0" hidden="1">'dem1'!#REF!</definedName>
    <definedName name="Z_F1215AA8_B223_4341_85DA_07CDA54E4815_.wvu.PrintArea" localSheetId="0" hidden="1">'dem1'!$A$1:$H$40</definedName>
    <definedName name="Z_F1215AA8_B223_4341_85DA_07CDA54E4815_.wvu.PrintTitles" localSheetId="0" hidden="1">'dem1'!$12:$14</definedName>
    <definedName name="Z_F1215AA8_B223_4341_85DA_07CDA54E4815_.wvu.Rows" localSheetId="0" hidden="1">'dem1'!#REF!</definedName>
    <definedName name="Z_F1391393_1D1C_410F_A76B_773FA6985814_.wvu.PrintArea" localSheetId="31" hidden="1">'dem38'!#REF!</definedName>
    <definedName name="Z_F1391393_1D1C_410F_A76B_773FA6985814_.wvu.PrintTitles" localSheetId="31" hidden="1">'dem38'!$12:$14</definedName>
    <definedName name="Z_F8ADACC1_164E_11D6_B603_000021DAEEA2_.wvu.Cols" localSheetId="0" hidden="1">'dem1'!#REF!</definedName>
    <definedName name="Z_F8ADACC1_164E_11D6_B603_000021DAEEA2_.wvu.Cols" localSheetId="7" hidden="1">'dem11'!#REF!</definedName>
    <definedName name="Z_F8ADACC1_164E_11D6_B603_000021DAEEA2_.wvu.Cols" localSheetId="8" hidden="1">'dem12'!#REF!</definedName>
    <definedName name="Z_F8ADACC1_164E_11D6_B603_000021DAEEA2_.wvu.Cols" localSheetId="9" hidden="1">'dem13'!#REF!</definedName>
    <definedName name="Z_F8ADACC1_164E_11D6_B603_000021DAEEA2_.wvu.Cols" localSheetId="12" hidden="1">'dem16'!#REF!</definedName>
    <definedName name="Z_F8ADACC1_164E_11D6_B603_000021DAEEA2_.wvu.Cols" localSheetId="15" hidden="1">'dem19'!#REF!</definedName>
    <definedName name="Z_F8ADACC1_164E_11D6_B603_000021DAEEA2_.wvu.Cols" localSheetId="1" hidden="1">'dem2'!#REF!</definedName>
    <definedName name="Z_F8ADACC1_164E_11D6_B603_000021DAEEA2_.wvu.Cols" localSheetId="20" hidden="1">'dem27'!#REF!</definedName>
    <definedName name="Z_F8ADACC1_164E_11D6_B603_000021DAEEA2_.wvu.Cols" localSheetId="21" hidden="1">'dem28'!#REF!</definedName>
    <definedName name="Z_F8ADACC1_164E_11D6_B603_000021DAEEA2_.wvu.Cols" localSheetId="22" hidden="1">'dem29'!#REF!</definedName>
    <definedName name="Z_F8ADACC1_164E_11D6_B603_000021DAEEA2_.wvu.Cols" localSheetId="2" hidden="1">'dem3'!#REF!</definedName>
    <definedName name="Z_F8ADACC1_164E_11D6_B603_000021DAEEA2_.wvu.Cols" localSheetId="23" hidden="1">'dem30'!#REF!</definedName>
    <definedName name="Z_F8ADACC1_164E_11D6_B603_000021DAEEA2_.wvu.Cols" localSheetId="24" hidden="1">'dem31'!#REF!</definedName>
    <definedName name="Z_F8ADACC1_164E_11D6_B603_000021DAEEA2_.wvu.Cols" localSheetId="25" hidden="1">'dem32'!#REF!</definedName>
    <definedName name="Z_F8ADACC1_164E_11D6_B603_000021DAEEA2_.wvu.Cols" localSheetId="26" hidden="1">'dem33'!#REF!</definedName>
    <definedName name="Z_F8ADACC1_164E_11D6_B603_000021DAEEA2_.wvu.Cols" localSheetId="27" hidden="1">'dem34'!#REF!</definedName>
    <definedName name="Z_F8ADACC1_164E_11D6_B603_000021DAEEA2_.wvu.Cols" localSheetId="28" hidden="1">'Dem35'!#REF!</definedName>
    <definedName name="Z_F8ADACC1_164E_11D6_B603_000021DAEEA2_.wvu.Cols" localSheetId="31" hidden="1">'dem38'!#REF!</definedName>
    <definedName name="Z_F8ADACC1_164E_11D6_B603_000021DAEEA2_.wvu.Cols" localSheetId="32" hidden="1">'dem39'!#REF!</definedName>
    <definedName name="Z_F8ADACC1_164E_11D6_B603_000021DAEEA2_.wvu.Cols" localSheetId="33" hidden="1">'dem40'!#REF!</definedName>
    <definedName name="Z_F8ADACC1_164E_11D6_B603_000021DAEEA2_.wvu.Cols" localSheetId="34" hidden="1">dem40A!#REF!</definedName>
    <definedName name="Z_F8ADACC1_164E_11D6_B603_000021DAEEA2_.wvu.Cols" localSheetId="35" hidden="1">'dem41'!#REF!</definedName>
    <definedName name="Z_F8ADACC1_164E_11D6_B603_000021DAEEA2_.wvu.Cols" localSheetId="36" hidden="1">'dem42'!#REF!</definedName>
    <definedName name="Z_F8ADACC1_164E_11D6_B603_000021DAEEA2_.wvu.Cols" localSheetId="37" hidden="1">'dem43'!#REF!</definedName>
    <definedName name="Z_F8ADACC1_164E_11D6_B603_000021DAEEA2_.wvu.Cols" localSheetId="38" hidden="1">'dem47'!#REF!</definedName>
    <definedName name="Z_F8ADACC1_164E_11D6_B603_000021DAEEA2_.wvu.Cols" localSheetId="5" hidden="1">'dem7'!#REF!</definedName>
    <definedName name="Z_F8ADACC1_164E_11D6_B603_000021DAEEA2_.wvu.Cols" localSheetId="6" hidden="1">'dem9'!#REF!</definedName>
    <definedName name="Z_F8ADACC1_164E_11D6_B603_000021DAEEA2_.wvu.FilterData" localSheetId="0" hidden="1">'dem1'!$A$1:$H$14</definedName>
    <definedName name="Z_F8ADACC1_164E_11D6_B603_000021DAEEA2_.wvu.FilterData" localSheetId="7" hidden="1">'dem11'!#REF!</definedName>
    <definedName name="Z_F8ADACC1_164E_11D6_B603_000021DAEEA2_.wvu.FilterData" localSheetId="8" hidden="1">'dem12'!#REF!</definedName>
    <definedName name="Z_F8ADACC1_164E_11D6_B603_000021DAEEA2_.wvu.FilterData" localSheetId="9" hidden="1">'dem13'!#REF!</definedName>
    <definedName name="Z_F8ADACC1_164E_11D6_B603_000021DAEEA2_.wvu.FilterData" localSheetId="11" hidden="1">'dem15'!#REF!</definedName>
    <definedName name="Z_F8ADACC1_164E_11D6_B603_000021DAEEA2_.wvu.FilterData" localSheetId="12" hidden="1">'dem16'!#REF!</definedName>
    <definedName name="Z_F8ADACC1_164E_11D6_B603_000021DAEEA2_.wvu.FilterData" localSheetId="15" hidden="1">'dem19'!#REF!</definedName>
    <definedName name="Z_F8ADACC1_164E_11D6_B603_000021DAEEA2_.wvu.FilterData" localSheetId="1" hidden="1">'dem2'!#REF!</definedName>
    <definedName name="Z_F8ADACC1_164E_11D6_B603_000021DAEEA2_.wvu.FilterData" localSheetId="16" hidden="1">'dem20'!#REF!</definedName>
    <definedName name="Z_F8ADACC1_164E_11D6_B603_000021DAEEA2_.wvu.FilterData" localSheetId="17" hidden="1">'dem21'!#REF!</definedName>
    <definedName name="Z_F8ADACC1_164E_11D6_B603_000021DAEEA2_.wvu.FilterData" localSheetId="18" hidden="1">'dem22'!#REF!</definedName>
    <definedName name="Z_F8ADACC1_164E_11D6_B603_000021DAEEA2_.wvu.FilterData" localSheetId="20" hidden="1">'dem27'!#REF!</definedName>
    <definedName name="Z_F8ADACC1_164E_11D6_B603_000021DAEEA2_.wvu.FilterData" localSheetId="21" hidden="1">'dem28'!#REF!</definedName>
    <definedName name="Z_F8ADACC1_164E_11D6_B603_000021DAEEA2_.wvu.FilterData" localSheetId="22" hidden="1">'dem29'!#REF!</definedName>
    <definedName name="Z_F8ADACC1_164E_11D6_B603_000021DAEEA2_.wvu.FilterData" localSheetId="2" hidden="1">'dem3'!$C$61:$C$71</definedName>
    <definedName name="Z_F8ADACC1_164E_11D6_B603_000021DAEEA2_.wvu.FilterData" localSheetId="23" hidden="1">'dem30'!$C$167:$C$168</definedName>
    <definedName name="Z_F8ADACC1_164E_11D6_B603_000021DAEEA2_.wvu.FilterData" localSheetId="24" hidden="1">'dem31'!$C$91:$C$95</definedName>
    <definedName name="Z_F8ADACC1_164E_11D6_B603_000021DAEEA2_.wvu.FilterData" localSheetId="25" hidden="1">'dem32'!#REF!</definedName>
    <definedName name="Z_F8ADACC1_164E_11D6_B603_000021DAEEA2_.wvu.FilterData" localSheetId="26" hidden="1">'dem33'!#REF!</definedName>
    <definedName name="Z_F8ADACC1_164E_11D6_B603_000021DAEEA2_.wvu.FilterData" localSheetId="27" hidden="1">'dem34'!#REF!</definedName>
    <definedName name="Z_F8ADACC1_164E_11D6_B603_000021DAEEA2_.wvu.FilterData" localSheetId="28" hidden="1">'Dem35'!#REF!</definedName>
    <definedName name="Z_F8ADACC1_164E_11D6_B603_000021DAEEA2_.wvu.FilterData" localSheetId="29" hidden="1">'dem36'!#REF!</definedName>
    <definedName name="Z_F8ADACC1_164E_11D6_B603_000021DAEEA2_.wvu.FilterData" localSheetId="30" hidden="1">'dem37'!#REF!</definedName>
    <definedName name="Z_F8ADACC1_164E_11D6_B603_000021DAEEA2_.wvu.FilterData" localSheetId="31" hidden="1">'dem38'!#REF!</definedName>
    <definedName name="Z_F8ADACC1_164E_11D6_B603_000021DAEEA2_.wvu.FilterData" localSheetId="33" hidden="1">'dem40'!$C$16:$C$53</definedName>
    <definedName name="Z_F8ADACC1_164E_11D6_B603_000021DAEEA2_.wvu.FilterData" localSheetId="34" hidden="1">dem40A!#REF!</definedName>
    <definedName name="Z_F8ADACC1_164E_11D6_B603_000021DAEEA2_.wvu.FilterData" localSheetId="35" hidden="1">'dem41'!$C$138:$C$155</definedName>
    <definedName name="Z_F8ADACC1_164E_11D6_B603_000021DAEEA2_.wvu.FilterData" localSheetId="36" hidden="1">'dem42'!#REF!</definedName>
    <definedName name="Z_F8ADACC1_164E_11D6_B603_000021DAEEA2_.wvu.FilterData" localSheetId="37" hidden="1">'dem43'!#REF!</definedName>
    <definedName name="Z_F8ADACC1_164E_11D6_B603_000021DAEEA2_.wvu.FilterData" localSheetId="38" hidden="1">'dem47'!#REF!</definedName>
    <definedName name="Z_F8ADACC1_164E_11D6_B603_000021DAEEA2_.wvu.FilterData" localSheetId="3" hidden="1">'dem5'!#REF!</definedName>
    <definedName name="Z_F8ADACC1_164E_11D6_B603_000021DAEEA2_.wvu.FilterData" localSheetId="5" hidden="1">'dem7'!#REF!</definedName>
    <definedName name="Z_F8ADACC1_164E_11D6_B603_000021DAEEA2_.wvu.FilterData" localSheetId="6" hidden="1">'dem9'!#REF!</definedName>
    <definedName name="Z_F8ADACC1_164E_11D6_B603_000021DAEEA2_.wvu.PrintArea" localSheetId="7" hidden="1">'dem11'!$A$1:$H$36</definedName>
    <definedName name="Z_F8ADACC1_164E_11D6_B603_000021DAEEA2_.wvu.PrintArea" localSheetId="8" hidden="1">'dem12'!$A$2:$H$74</definedName>
    <definedName name="Z_F8ADACC1_164E_11D6_B603_000021DAEEA2_.wvu.PrintArea" localSheetId="9" hidden="1">'dem13'!$A$1:$H$130</definedName>
    <definedName name="Z_F8ADACC1_164E_11D6_B603_000021DAEEA2_.wvu.PrintArea" localSheetId="10" hidden="1">'dem14'!$A$1:$H$54</definedName>
    <definedName name="Z_F8ADACC1_164E_11D6_B603_000021DAEEA2_.wvu.PrintArea" localSheetId="11" hidden="1">'dem15'!$A$1:$H$51</definedName>
    <definedName name="Z_F8ADACC1_164E_11D6_B603_000021DAEEA2_.wvu.PrintArea" localSheetId="12" hidden="1">'dem16'!$A$1:$H$14</definedName>
    <definedName name="Z_F8ADACC1_164E_11D6_B603_000021DAEEA2_.wvu.PrintArea" localSheetId="13" hidden="1">'dem17'!$A$1:$H$14</definedName>
    <definedName name="Z_F8ADACC1_164E_11D6_B603_000021DAEEA2_.wvu.PrintArea" localSheetId="14" hidden="1">'dem18'!$A$1:$H$14</definedName>
    <definedName name="Z_F8ADACC1_164E_11D6_B603_000021DAEEA2_.wvu.PrintArea" localSheetId="15" hidden="1">'dem19'!$A$1:$H$14</definedName>
    <definedName name="Z_F8ADACC1_164E_11D6_B603_000021DAEEA2_.wvu.PrintArea" localSheetId="1" hidden="1">'dem2'!$A$1:$H$14</definedName>
    <definedName name="Z_F8ADACC1_164E_11D6_B603_000021DAEEA2_.wvu.PrintArea" localSheetId="16" hidden="1">'dem20'!$A$1:$H$14</definedName>
    <definedName name="Z_F8ADACC1_164E_11D6_B603_000021DAEEA2_.wvu.PrintArea" localSheetId="17" hidden="1">'dem21'!$A$1:$H$28</definedName>
    <definedName name="Z_F8ADACC1_164E_11D6_B603_000021DAEEA2_.wvu.PrintArea" localSheetId="18" hidden="1">'dem22'!$A$1:$G$123</definedName>
    <definedName name="Z_F8ADACC1_164E_11D6_B603_000021DAEEA2_.wvu.PrintArea" localSheetId="20" hidden="1">'dem27'!$A$1:$H$15</definedName>
    <definedName name="Z_F8ADACC1_164E_11D6_B603_000021DAEEA2_.wvu.PrintArea" localSheetId="21" hidden="1">'dem28'!$A$1:$H$13</definedName>
    <definedName name="Z_F8ADACC1_164E_11D6_B603_000021DAEEA2_.wvu.PrintArea" localSheetId="22" hidden="1">'dem29'!$A$1:$H$14</definedName>
    <definedName name="Z_F8ADACC1_164E_11D6_B603_000021DAEEA2_.wvu.PrintArea" localSheetId="2" hidden="1">'dem3'!$A$1:$H$71</definedName>
    <definedName name="Z_F8ADACC1_164E_11D6_B603_000021DAEEA2_.wvu.PrintArea" localSheetId="23" hidden="1">'dem30'!$A$1:$H$168</definedName>
    <definedName name="Z_F8ADACC1_164E_11D6_B603_000021DAEEA2_.wvu.PrintArea" localSheetId="24" hidden="1">'dem31'!$A$1:$H$95</definedName>
    <definedName name="Z_F8ADACC1_164E_11D6_B603_000021DAEEA2_.wvu.PrintArea" localSheetId="25" hidden="1">'dem32'!$A$1:$H$14</definedName>
    <definedName name="Z_F8ADACC1_164E_11D6_B603_000021DAEEA2_.wvu.PrintArea" localSheetId="26" hidden="1">'dem33'!$A$1:$H$14</definedName>
    <definedName name="Z_F8ADACC1_164E_11D6_B603_000021DAEEA2_.wvu.PrintArea" localSheetId="27" hidden="1">'dem34'!$A$1:$H$14</definedName>
    <definedName name="Z_F8ADACC1_164E_11D6_B603_000021DAEEA2_.wvu.PrintArea" localSheetId="28" hidden="1">'Dem35'!$A$1:$H$14</definedName>
    <definedName name="Z_F8ADACC1_164E_11D6_B603_000021DAEEA2_.wvu.PrintArea" localSheetId="31" hidden="1">'dem38'!$A$1:$H$14</definedName>
    <definedName name="Z_F8ADACC1_164E_11D6_B603_000021DAEEA2_.wvu.PrintArea" localSheetId="32" hidden="1">'dem39'!$A$1:$H$14</definedName>
    <definedName name="Z_F8ADACC1_164E_11D6_B603_000021DAEEA2_.wvu.PrintArea" localSheetId="33" hidden="1">'dem40'!$A$1:$M$53</definedName>
    <definedName name="Z_F8ADACC1_164E_11D6_B603_000021DAEEA2_.wvu.PrintArea" localSheetId="34" hidden="1">dem40A!$A$1:$H$14</definedName>
    <definedName name="Z_F8ADACC1_164E_11D6_B603_000021DAEEA2_.wvu.PrintArea" localSheetId="35" hidden="1">'dem41'!$A$1:$H$155</definedName>
    <definedName name="Z_F8ADACC1_164E_11D6_B603_000021DAEEA2_.wvu.PrintArea" localSheetId="36" hidden="1">'dem42'!$A$1:$H$31</definedName>
    <definedName name="Z_F8ADACC1_164E_11D6_B603_000021DAEEA2_.wvu.PrintArea" localSheetId="37" hidden="1">'dem43'!$A$1:$H$39</definedName>
    <definedName name="Z_F8ADACC1_164E_11D6_B603_000021DAEEA2_.wvu.PrintArea" localSheetId="38" hidden="1">'dem47'!$A$1:$H$45</definedName>
    <definedName name="Z_F8ADACC1_164E_11D6_B603_000021DAEEA2_.wvu.PrintArea" localSheetId="4" hidden="1">'dem6'!$A$1:$H$14</definedName>
    <definedName name="Z_F8ADACC1_164E_11D6_B603_000021DAEEA2_.wvu.PrintArea" localSheetId="5" hidden="1">'dem7'!$A$1:$G$73</definedName>
    <definedName name="Z_F8ADACC1_164E_11D6_B603_000021DAEEA2_.wvu.PrintArea" localSheetId="6" hidden="1">'dem9'!$A$1:$H$39</definedName>
    <definedName name="Z_F8ADACC1_164E_11D6_B603_000021DAEEA2_.wvu.PrintTitles" localSheetId="0" hidden="1">'dem1'!$12:$14</definedName>
    <definedName name="Z_F8ADACC1_164E_11D6_B603_000021DAEEA2_.wvu.PrintTitles" localSheetId="7" hidden="1">'dem11'!$12:$14</definedName>
    <definedName name="Z_F8ADACC1_164E_11D6_B603_000021DAEEA2_.wvu.PrintTitles" localSheetId="8" hidden="1">'dem12'!$12:$14</definedName>
    <definedName name="Z_F8ADACC1_164E_11D6_B603_000021DAEEA2_.wvu.PrintTitles" localSheetId="9" hidden="1">'dem13'!$12:$14</definedName>
    <definedName name="Z_F8ADACC1_164E_11D6_B603_000021DAEEA2_.wvu.PrintTitles" localSheetId="10" hidden="1">'dem14'!$12:$14</definedName>
    <definedName name="Z_F8ADACC1_164E_11D6_B603_000021DAEEA2_.wvu.PrintTitles" localSheetId="11" hidden="1">'dem15'!$12:$14</definedName>
    <definedName name="Z_F8ADACC1_164E_11D6_B603_000021DAEEA2_.wvu.PrintTitles" localSheetId="12" hidden="1">'dem16'!$12:$14</definedName>
    <definedName name="Z_F8ADACC1_164E_11D6_B603_000021DAEEA2_.wvu.PrintTitles" localSheetId="15" hidden="1">'dem19'!$12:$14</definedName>
    <definedName name="Z_F8ADACC1_164E_11D6_B603_000021DAEEA2_.wvu.PrintTitles" localSheetId="1" hidden="1">'dem2'!$12:$14</definedName>
    <definedName name="Z_F8ADACC1_164E_11D6_B603_000021DAEEA2_.wvu.PrintTitles" localSheetId="16" hidden="1">'dem20'!$13:$14</definedName>
    <definedName name="Z_F8ADACC1_164E_11D6_B603_000021DAEEA2_.wvu.PrintTitles" localSheetId="17" hidden="1">'dem21'!$13:$14</definedName>
    <definedName name="Z_F8ADACC1_164E_11D6_B603_000021DAEEA2_.wvu.PrintTitles" localSheetId="18" hidden="1">'dem22'!$12:$13</definedName>
    <definedName name="Z_F8ADACC1_164E_11D6_B603_000021DAEEA2_.wvu.PrintTitles" localSheetId="19" hidden="1">'dem26'!$12:$14</definedName>
    <definedName name="Z_F8ADACC1_164E_11D6_B603_000021DAEEA2_.wvu.PrintTitles" localSheetId="20" hidden="1">'dem27'!$13:$15</definedName>
    <definedName name="Z_F8ADACC1_164E_11D6_B603_000021DAEEA2_.wvu.PrintTitles" localSheetId="21" hidden="1">'dem28'!$12:$13</definedName>
    <definedName name="Z_F8ADACC1_164E_11D6_B603_000021DAEEA2_.wvu.PrintTitles" localSheetId="22" hidden="1">'dem29'!$12:$14</definedName>
    <definedName name="Z_F8ADACC1_164E_11D6_B603_000021DAEEA2_.wvu.PrintTitles" localSheetId="2" hidden="1">'dem3'!$12:$14</definedName>
    <definedName name="Z_F8ADACC1_164E_11D6_B603_000021DAEEA2_.wvu.PrintTitles" localSheetId="23" hidden="1">'dem30'!$12:$14</definedName>
    <definedName name="Z_F8ADACC1_164E_11D6_B603_000021DAEEA2_.wvu.PrintTitles" localSheetId="24" hidden="1">'dem31'!$12:$14</definedName>
    <definedName name="Z_F8ADACC1_164E_11D6_B603_000021DAEEA2_.wvu.PrintTitles" localSheetId="25" hidden="1">'dem32'!$12:$14</definedName>
    <definedName name="Z_F8ADACC1_164E_11D6_B603_000021DAEEA2_.wvu.PrintTitles" localSheetId="26" hidden="1">'dem33'!$12:$14</definedName>
    <definedName name="Z_F8ADACC1_164E_11D6_B603_000021DAEEA2_.wvu.PrintTitles" localSheetId="27" hidden="1">'dem34'!$12:$14</definedName>
    <definedName name="Z_F8ADACC1_164E_11D6_B603_000021DAEEA2_.wvu.PrintTitles" localSheetId="28" hidden="1">'Dem35'!$12:$14</definedName>
    <definedName name="Z_F8ADACC1_164E_11D6_B603_000021DAEEA2_.wvu.PrintTitles" localSheetId="29" hidden="1">'dem36'!$11:$13</definedName>
    <definedName name="Z_F8ADACC1_164E_11D6_B603_000021DAEEA2_.wvu.PrintTitles" localSheetId="30" hidden="1">'dem37'!$11:$13</definedName>
    <definedName name="Z_F8ADACC1_164E_11D6_B603_000021DAEEA2_.wvu.PrintTitles" localSheetId="31" hidden="1">'dem38'!$12:$14</definedName>
    <definedName name="Z_F8ADACC1_164E_11D6_B603_000021DAEEA2_.wvu.PrintTitles" localSheetId="32" hidden="1">'dem39'!$12:$14</definedName>
    <definedName name="Z_F8ADACC1_164E_11D6_B603_000021DAEEA2_.wvu.PrintTitles" localSheetId="33" hidden="1">'dem40'!$12:$14</definedName>
    <definedName name="Z_F8ADACC1_164E_11D6_B603_000021DAEEA2_.wvu.PrintTitles" localSheetId="34" hidden="1">dem40A!$12:$14</definedName>
    <definedName name="Z_F8ADACC1_164E_11D6_B603_000021DAEEA2_.wvu.PrintTitles" localSheetId="35" hidden="1">'dem41'!$13:$14</definedName>
    <definedName name="Z_F8ADACC1_164E_11D6_B603_000021DAEEA2_.wvu.PrintTitles" localSheetId="36" hidden="1">'dem42'!$12:$14</definedName>
    <definedName name="Z_F8ADACC1_164E_11D6_B603_000021DAEEA2_.wvu.PrintTitles" localSheetId="37" hidden="1">'dem43'!$12:$14</definedName>
    <definedName name="Z_F8ADACC1_164E_11D6_B603_000021DAEEA2_.wvu.PrintTitles" localSheetId="38" hidden="1">'dem47'!$12:$14</definedName>
    <definedName name="Z_F8ADACC1_164E_11D6_B603_000021DAEEA2_.wvu.PrintTitles" localSheetId="3" hidden="1">'dem5'!$11:$14</definedName>
    <definedName name="Z_F8ADACC1_164E_11D6_B603_000021DAEEA2_.wvu.PrintTitles" localSheetId="4" hidden="1">'dem6'!$13:$14</definedName>
    <definedName name="Z_F8ADACC1_164E_11D6_B603_000021DAEEA2_.wvu.PrintTitles" localSheetId="5" hidden="1">'dem7'!$12:$14</definedName>
    <definedName name="Z_F8ADACC1_164E_11D6_B603_000021DAEEA2_.wvu.PrintTitles" localSheetId="6" hidden="1">'dem9'!$12:$14</definedName>
    <definedName name="Z_F98D6EB8_76BC_4C24_A40E_45E0313E3064_.wvu.Cols" localSheetId="15" hidden="1">'dem19'!#REF!</definedName>
    <definedName name="Z_F98D6EB8_76BC_4C24_A40E_45E0313E3064_.wvu.FilterData" localSheetId="15" hidden="1">'dem19'!$A$62:$H$67</definedName>
    <definedName name="Z_FCE4BE61_F462_4DFE_9FC5_7B2946769C5B_.wvu.Cols" localSheetId="15" hidden="1">'dem19'!#REF!</definedName>
    <definedName name="Z_FCE4BE61_F462_4DFE_9FC5_7B2946769C5B_.wvu.FilterData" localSheetId="15" hidden="1">'dem19'!$A$62:$H$67</definedName>
  </definedNames>
  <calcPr calcId="125725"/>
  <customWorkbookViews>
    <customWorkbookView name="sonam - Personal View" guid="{44B5F5DE-C96C-4269-969A-574D4EEEEEF5}" mergeInterval="0" personalView="1" maximized="1" xWindow="1" yWindow="1" windowWidth="1280" windowHeight="454" activeSheetId="1"/>
    <customWorkbookView name="lenovo - Personal View" guid="{BDCF7345-18B1-4C88-89F2-E67F940CDF85}" mergeInterval="0" personalView="1" maximized="1" xWindow="1" yWindow="1" windowWidth="1280" windowHeight="528" tabRatio="722" activeSheetId="9"/>
    <customWorkbookView name="Administrator - Personal View" guid="{F13B090A-ECDA-4418-9F13-644A873400E7}" mergeInterval="0" personalView="1" maximized="1" windowWidth="1020" windowHeight="652" activeSheetId="12"/>
    <customWorkbookView name="hemlal - Personal View" guid="{63DB0950-E90F-4380-862C-985B5EB19119}" mergeInterval="0" personalView="1" maximized="1" windowWidth="1276" windowHeight="852" activeSheetId="22"/>
    <customWorkbookView name="karma - Personal View" guid="{7CE36697-C418-4ED3-BCF0-EA686CB40E87}" mergeInterval="0" personalView="1" maximized="1" windowWidth="1020" windowHeight="596" activeSheetId="49"/>
    <customWorkbookView name="Manisha - Personal View" guid="{0A01029B-7B3B-461F-BED3-37847DEE34DD}" mergeInterval="0" personalView="1" maximized="1" xWindow="1" yWindow="1" windowWidth="1024" windowHeight="506" tabRatio="722" activeSheetId="24"/>
    <customWorkbookView name="aruni - Personal View" guid="{E4E8F753-76B4-42E1-AD26-8B3589CB8A4B}" mergeInterval="0" personalView="1" maximized="1" windowWidth="1276" windowHeight="495" tabRatio="722" activeSheetId="31"/>
    <customWorkbookView name="Mahendra - Personal View" guid="{CBFC2224-D3AC-4AA3-8CE4-B555FCF23158}" mergeInterval="0" personalView="1" maximized="1" xWindow="1" yWindow="1" windowWidth="1366" windowHeight="538" tabRatio="722"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102"/>
  <c r="G23"/>
  <c r="G24" s="1"/>
  <c r="G25" s="1"/>
  <c r="G31"/>
  <c r="G35"/>
  <c r="G45"/>
  <c r="G46" s="1"/>
  <c r="G47" s="1"/>
  <c r="G58"/>
  <c r="G62"/>
  <c r="G63" s="1"/>
  <c r="G64" s="1"/>
  <c r="G65" s="1"/>
  <c r="G66" s="1"/>
  <c r="G36" l="1"/>
  <c r="G37" s="1"/>
  <c r="F8"/>
  <c r="F9" s="1"/>
  <c r="G38"/>
  <c r="G48" s="1"/>
  <c r="G49" s="1"/>
  <c r="G68" i="96"/>
  <c r="G69" s="1"/>
  <c r="G42"/>
  <c r="G100" i="89"/>
  <c r="G84" i="86"/>
  <c r="G80"/>
  <c r="G76"/>
  <c r="G71"/>
  <c r="E8" i="102" l="1"/>
  <c r="G8" s="1"/>
  <c r="G67"/>
  <c r="G67" i="86"/>
  <c r="G72" s="1"/>
  <c r="G85" s="1"/>
  <c r="E9" i="102" l="1"/>
  <c r="G9" s="1"/>
  <c r="G25" i="67"/>
  <c r="G26" s="1"/>
  <c r="G27" s="1"/>
  <c r="G21"/>
  <c r="G46" i="93" l="1"/>
  <c r="G22"/>
  <c r="G142" i="90"/>
  <c r="G138"/>
  <c r="G134"/>
  <c r="G130"/>
  <c r="G126"/>
  <c r="G122"/>
  <c r="G118"/>
  <c r="G114"/>
  <c r="G108"/>
  <c r="G104"/>
  <c r="G100"/>
  <c r="G96"/>
  <c r="G85"/>
  <c r="G81"/>
  <c r="G77"/>
  <c r="G73"/>
  <c r="G69"/>
  <c r="G65"/>
  <c r="G61"/>
  <c r="G57"/>
  <c r="G53"/>
  <c r="G47"/>
  <c r="G43"/>
  <c r="G39"/>
  <c r="G34"/>
  <c r="G30"/>
  <c r="G26"/>
  <c r="G22"/>
  <c r="G37" i="88"/>
  <c r="G54" i="86"/>
  <c r="G55" s="1"/>
  <c r="G48" i="90" l="1"/>
  <c r="G25" i="71"/>
  <c r="G68" i="68" l="1"/>
  <c r="G22" i="62"/>
  <c r="G23" s="1"/>
  <c r="G24" s="1"/>
  <c r="G69" i="56" l="1"/>
  <c r="G70" s="1"/>
  <c r="G71" s="1"/>
  <c r="G72" s="1"/>
  <c r="G60"/>
  <c r="G61" s="1"/>
  <c r="G54"/>
  <c r="G55" s="1"/>
  <c r="G47"/>
  <c r="G42"/>
  <c r="G38"/>
  <c r="G33"/>
  <c r="G25"/>
  <c r="G21"/>
  <c r="G34" i="55"/>
  <c r="G27"/>
  <c r="G28" s="1"/>
  <c r="G29" s="1"/>
  <c r="G20"/>
  <c r="G21" s="1"/>
  <c r="G74" i="96"/>
  <c r="G75" s="1"/>
  <c r="G53"/>
  <c r="G113"/>
  <c r="G114" s="1"/>
  <c r="G115" s="1"/>
  <c r="G125"/>
  <c r="G117" i="77"/>
  <c r="G118" s="1"/>
  <c r="G43" i="62"/>
  <c r="G44" s="1"/>
  <c r="G45" s="1"/>
  <c r="G34"/>
  <c r="G35" s="1"/>
  <c r="G36" s="1"/>
  <c r="G37" s="1"/>
  <c r="G50" i="69"/>
  <c r="G51" s="1"/>
  <c r="G52" s="1"/>
  <c r="G53" s="1"/>
  <c r="F8" s="1"/>
  <c r="G67" i="67"/>
  <c r="G55" i="74"/>
  <c r="G56" s="1"/>
  <c r="G57" s="1"/>
  <c r="G58" s="1"/>
  <c r="G174" i="90"/>
  <c r="G225"/>
  <c r="G221"/>
  <c r="G20" i="92"/>
  <c r="G24"/>
  <c r="G63" i="71"/>
  <c r="G64" s="1"/>
  <c r="G65" s="1"/>
  <c r="G46"/>
  <c r="G47" s="1"/>
  <c r="G21"/>
  <c r="G30"/>
  <c r="G34"/>
  <c r="G36" i="100"/>
  <c r="G37" s="1"/>
  <c r="G38" s="1"/>
  <c r="G27"/>
  <c r="G28" s="1"/>
  <c r="G21"/>
  <c r="G22" s="1"/>
  <c r="F9"/>
  <c r="G6"/>
  <c r="G28" i="118"/>
  <c r="G24"/>
  <c r="G20"/>
  <c r="F9"/>
  <c r="G6"/>
  <c r="G21" i="117"/>
  <c r="G22" s="1"/>
  <c r="G23" s="1"/>
  <c r="G24" s="1"/>
  <c r="F9"/>
  <c r="G6"/>
  <c r="G26" i="96"/>
  <c r="G22"/>
  <c r="G6"/>
  <c r="E41" i="95"/>
  <c r="E42" s="1"/>
  <c r="D63"/>
  <c r="G47"/>
  <c r="G48" s="1"/>
  <c r="G49" s="1"/>
  <c r="G40"/>
  <c r="G41" s="1"/>
  <c r="G42" s="1"/>
  <c r="G43" s="1"/>
  <c r="G21"/>
  <c r="G22"/>
  <c r="G23"/>
  <c r="G24"/>
  <c r="G25"/>
  <c r="G26"/>
  <c r="G27"/>
  <c r="F48"/>
  <c r="F49" s="1"/>
  <c r="F41"/>
  <c r="F42" s="1"/>
  <c r="F43" s="1"/>
  <c r="F28"/>
  <c r="F29" s="1"/>
  <c r="F30" s="1"/>
  <c r="F31" s="1"/>
  <c r="F32" s="1"/>
  <c r="E48"/>
  <c r="E49" s="1"/>
  <c r="E28"/>
  <c r="E29" s="1"/>
  <c r="E30" s="1"/>
  <c r="E31" s="1"/>
  <c r="E32" s="1"/>
  <c r="G6"/>
  <c r="G6" i="94"/>
  <c r="G6" i="93"/>
  <c r="G6" i="92"/>
  <c r="G6" i="116"/>
  <c r="G6" i="90"/>
  <c r="G63" i="89"/>
  <c r="G64" s="1"/>
  <c r="G117"/>
  <c r="G118" s="1"/>
  <c r="G119" s="1"/>
  <c r="G6"/>
  <c r="G6" i="88"/>
  <c r="F9" i="114"/>
  <c r="G6"/>
  <c r="G36" i="86"/>
  <c r="G6"/>
  <c r="G161" i="113"/>
  <c r="G124"/>
  <c r="G6"/>
  <c r="G20" i="84"/>
  <c r="G25"/>
  <c r="G6"/>
  <c r="G19" i="112"/>
  <c r="G20" s="1"/>
  <c r="F9"/>
  <c r="G6"/>
  <c r="F10" i="111"/>
  <c r="G7"/>
  <c r="G6"/>
  <c r="F9" i="81"/>
  <c r="G6"/>
  <c r="G6" i="77"/>
  <c r="F9" i="107"/>
  <c r="G6"/>
  <c r="G6" i="75"/>
  <c r="G7"/>
  <c r="F10"/>
  <c r="G6" i="74"/>
  <c r="F9" i="73"/>
  <c r="G6"/>
  <c r="G6" i="106"/>
  <c r="G6" i="71"/>
  <c r="G6" i="70"/>
  <c r="G6" i="69"/>
  <c r="G6" i="68"/>
  <c r="G6" i="67"/>
  <c r="G21" i="66"/>
  <c r="G22" s="1"/>
  <c r="G23" s="1"/>
  <c r="G24" s="1"/>
  <c r="G31"/>
  <c r="G32" s="1"/>
  <c r="G33" s="1"/>
  <c r="G34" s="1"/>
  <c r="F9"/>
  <c r="G6"/>
  <c r="G21" i="105"/>
  <c r="G25"/>
  <c r="F9"/>
  <c r="G6"/>
  <c r="G6" i="62"/>
  <c r="F9" i="61"/>
  <c r="G6"/>
  <c r="F42" i="59"/>
  <c r="F43" s="1"/>
  <c r="F44" s="1"/>
  <c r="F45" s="1"/>
  <c r="F46" s="1"/>
  <c r="G6"/>
  <c r="G54" i="57"/>
  <c r="G55" s="1"/>
  <c r="G56" s="1"/>
  <c r="G57" s="1"/>
  <c r="G58" s="1"/>
  <c r="G59" s="1"/>
  <c r="F8" s="1"/>
  <c r="G40"/>
  <c r="G41" s="1"/>
  <c r="G34"/>
  <c r="G35" s="1"/>
  <c r="G22"/>
  <c r="G23" s="1"/>
  <c r="G24" s="1"/>
  <c r="G25" s="1"/>
  <c r="G26" s="1"/>
  <c r="G6"/>
  <c r="F9" i="56"/>
  <c r="G6"/>
  <c r="F9" i="55"/>
  <c r="G6"/>
  <c r="G36" l="1"/>
  <c r="G37" s="1"/>
  <c r="E8" s="1"/>
  <c r="G103" i="96"/>
  <c r="G131"/>
  <c r="G132" s="1"/>
  <c r="G83"/>
  <c r="G84" s="1"/>
  <c r="G126"/>
  <c r="G76"/>
  <c r="G26" i="56"/>
  <c r="G27" s="1"/>
  <c r="G67" i="93"/>
  <c r="G68" s="1"/>
  <c r="G36"/>
  <c r="G25" i="92"/>
  <c r="G26" s="1"/>
  <c r="G27" s="1"/>
  <c r="G203" i="90"/>
  <c r="G204"/>
  <c r="G205" s="1"/>
  <c r="G217"/>
  <c r="G179"/>
  <c r="G153"/>
  <c r="G154" s="1"/>
  <c r="G155" s="1"/>
  <c r="G156" s="1"/>
  <c r="G191"/>
  <c r="G192" s="1"/>
  <c r="G81" i="89"/>
  <c r="G41" i="113"/>
  <c r="G162"/>
  <c r="G163" s="1"/>
  <c r="G36"/>
  <c r="G114"/>
  <c r="G115" s="1"/>
  <c r="G26" i="84"/>
  <c r="G27" s="1"/>
  <c r="E9" i="55"/>
  <c r="G9" s="1"/>
  <c r="G60" i="96"/>
  <c r="G61" s="1"/>
  <c r="G62" s="1"/>
  <c r="G32" i="111"/>
  <c r="G33" s="1"/>
  <c r="G34" s="1"/>
  <c r="G35" s="1"/>
  <c r="G23" i="86"/>
  <c r="G24" s="1"/>
  <c r="G45" i="88"/>
  <c r="G46" s="1"/>
  <c r="G47" s="1"/>
  <c r="G74" i="93"/>
  <c r="F50" i="95"/>
  <c r="F51" s="1"/>
  <c r="F52" s="1"/>
  <c r="F53" s="1"/>
  <c r="G29" i="100"/>
  <c r="G39" s="1"/>
  <c r="G27" i="96"/>
  <c r="G48" i="56"/>
  <c r="G49" s="1"/>
  <c r="G90" i="90"/>
  <c r="G22" i="94"/>
  <c r="G230" i="90"/>
  <c r="G91" i="96"/>
  <c r="G125" i="113"/>
  <c r="G126" s="1"/>
  <c r="G50" i="95"/>
  <c r="G51" s="1"/>
  <c r="G52" s="1"/>
  <c r="F8" s="1"/>
  <c r="F9" s="1"/>
  <c r="G38" i="96"/>
  <c r="G43" s="1"/>
  <c r="G44" s="1"/>
  <c r="G45" s="1"/>
  <c r="G46" s="1"/>
  <c r="G95"/>
  <c r="G36" i="94"/>
  <c r="G37" s="1"/>
  <c r="G38" s="1"/>
  <c r="G39" s="1"/>
  <c r="G40" s="1"/>
  <c r="F8" s="1"/>
  <c r="G119" i="77"/>
  <c r="G120" s="1"/>
  <c r="G121" s="1"/>
  <c r="G73"/>
  <c r="G21"/>
  <c r="G77"/>
  <c r="G105"/>
  <c r="G89"/>
  <c r="G65"/>
  <c r="G54"/>
  <c r="G101"/>
  <c r="G85"/>
  <c r="G69"/>
  <c r="G25"/>
  <c r="G42"/>
  <c r="G97"/>
  <c r="G81"/>
  <c r="G29"/>
  <c r="G93"/>
  <c r="G61"/>
  <c r="G33"/>
  <c r="G30" i="74"/>
  <c r="G26" i="106"/>
  <c r="G22"/>
  <c r="G53" i="71"/>
  <c r="G54" s="1"/>
  <c r="G55" s="1"/>
  <c r="G47" i="70"/>
  <c r="G48" s="1"/>
  <c r="G49" s="1"/>
  <c r="G36"/>
  <c r="G37" s="1"/>
  <c r="G38" s="1"/>
  <c r="G40" i="69"/>
  <c r="G41" s="1"/>
  <c r="G20"/>
  <c r="G21"/>
  <c r="G22" s="1"/>
  <c r="G28"/>
  <c r="F9"/>
  <c r="G77" i="68"/>
  <c r="G78" s="1"/>
  <c r="G46" i="67"/>
  <c r="G47" s="1"/>
  <c r="G63"/>
  <c r="G68" s="1"/>
  <c r="G69" s="1"/>
  <c r="G70" s="1"/>
  <c r="G26" i="105"/>
  <c r="G27" s="1"/>
  <c r="G28" s="1"/>
  <c r="G29" s="1"/>
  <c r="G105" i="68"/>
  <c r="G106" s="1"/>
  <c r="G57"/>
  <c r="G113"/>
  <c r="G114" s="1"/>
  <c r="G115" s="1"/>
  <c r="G41"/>
  <c r="G40" i="71"/>
  <c r="G41" s="1"/>
  <c r="G26" i="74"/>
  <c r="G22" i="75"/>
  <c r="G23" s="1"/>
  <c r="G95" i="113"/>
  <c r="G107"/>
  <c r="G108" s="1"/>
  <c r="G21" i="70"/>
  <c r="G22" s="1"/>
  <c r="G8" i="55"/>
  <c r="G31" i="106"/>
  <c r="G32" s="1"/>
  <c r="G37"/>
  <c r="G38" s="1"/>
  <c r="G43"/>
  <c r="G44" s="1"/>
  <c r="G31" i="81"/>
  <c r="G32" s="1"/>
  <c r="G33" s="1"/>
  <c r="G28" i="112"/>
  <c r="G29" s="1"/>
  <c r="G29" i="113"/>
  <c r="G30" s="1"/>
  <c r="G89"/>
  <c r="G28" i="95"/>
  <c r="G29" s="1"/>
  <c r="G30" s="1"/>
  <c r="G31" s="1"/>
  <c r="G32" s="1"/>
  <c r="E8" s="1"/>
  <c r="E9" s="1"/>
  <c r="G170" i="90"/>
  <c r="G78" i="67"/>
  <c r="G79" s="1"/>
  <c r="G80" s="1"/>
  <c r="G81" s="1"/>
  <c r="G50" i="77"/>
  <c r="G47" i="93"/>
  <c r="G22" i="68"/>
  <c r="G23" s="1"/>
  <c r="G63" i="113"/>
  <c r="G53"/>
  <c r="G22" i="74"/>
  <c r="G35" i="66"/>
  <c r="G36" s="1"/>
  <c r="G84" i="113"/>
  <c r="G41" i="67"/>
  <c r="G125" i="68"/>
  <c r="G126" s="1"/>
  <c r="G127" s="1"/>
  <c r="G128" s="1"/>
  <c r="G52"/>
  <c r="G21" i="106"/>
  <c r="G21" i="81"/>
  <c r="G22" s="1"/>
  <c r="G22" i="113"/>
  <c r="G23" s="1"/>
  <c r="G58"/>
  <c r="G48"/>
  <c r="G31" i="88"/>
  <c r="G22" i="89"/>
  <c r="G23" s="1"/>
  <c r="G24" s="1"/>
  <c r="G25" s="1"/>
  <c r="G85"/>
  <c r="G26" i="71"/>
  <c r="G35" s="1"/>
  <c r="G35" i="67"/>
  <c r="G36" s="1"/>
  <c r="G32" i="69"/>
  <c r="G97" i="68"/>
  <c r="G98" s="1"/>
  <c r="G83"/>
  <c r="G87"/>
  <c r="G34"/>
  <c r="G22" i="73"/>
  <c r="G23" s="1"/>
  <c r="G24" s="1"/>
  <c r="G25" s="1"/>
  <c r="G26" s="1"/>
  <c r="E8" s="1"/>
  <c r="E9" s="1"/>
  <c r="G9" s="1"/>
  <c r="G22" i="107"/>
  <c r="G23" s="1"/>
  <c r="G24" s="1"/>
  <c r="G25" s="1"/>
  <c r="G26" s="1"/>
  <c r="G27" s="1"/>
  <c r="G22" i="111"/>
  <c r="G24" s="1"/>
  <c r="G25" s="1"/>
  <c r="G21" i="112"/>
  <c r="G78" i="113"/>
  <c r="G133"/>
  <c r="G134" s="1"/>
  <c r="G56" i="86"/>
  <c r="G57" s="1"/>
  <c r="G109" i="89"/>
  <c r="G110" s="1"/>
  <c r="G213" i="90"/>
  <c r="G226" s="1"/>
  <c r="G42" i="74"/>
  <c r="G43" s="1"/>
  <c r="G52" i="67"/>
  <c r="G53" s="1"/>
  <c r="G29" i="70"/>
  <c r="G30" s="1"/>
  <c r="G46" i="77"/>
  <c r="G34" i="89"/>
  <c r="G29" i="93"/>
  <c r="G30" s="1"/>
  <c r="G40"/>
  <c r="G166" i="90"/>
  <c r="G22" i="114"/>
  <c r="G45" i="89"/>
  <c r="G46" i="62"/>
  <c r="G56"/>
  <c r="G57" s="1"/>
  <c r="G58" s="1"/>
  <c r="G59" s="1"/>
  <c r="G60" s="1"/>
  <c r="G25"/>
  <c r="G26" s="1"/>
  <c r="G21" i="61"/>
  <c r="G22" s="1"/>
  <c r="G23" s="1"/>
  <c r="G24" s="1"/>
  <c r="G28" i="59"/>
  <c r="G29" s="1"/>
  <c r="G42"/>
  <c r="G43" s="1"/>
  <c r="G44" s="1"/>
  <c r="G45" s="1"/>
  <c r="G46" s="1"/>
  <c r="F8" s="1"/>
  <c r="F47"/>
  <c r="G22"/>
  <c r="E8" i="105"/>
  <c r="G29" i="68"/>
  <c r="G27" i="73"/>
  <c r="G64" i="68"/>
  <c r="G69" s="1"/>
  <c r="G8" i="73"/>
  <c r="G47" i="68"/>
  <c r="G70" i="113"/>
  <c r="G71" s="1"/>
  <c r="G141"/>
  <c r="G151"/>
  <c r="G152" s="1"/>
  <c r="G153" s="1"/>
  <c r="G154" s="1"/>
  <c r="G32" i="86"/>
  <c r="G50" i="89"/>
  <c r="G43" i="86"/>
  <c r="G44" s="1"/>
  <c r="G75" i="89"/>
  <c r="G21" i="116"/>
  <c r="G22" s="1"/>
  <c r="G23" s="1"/>
  <c r="G22" i="88"/>
  <c r="G90" i="89"/>
  <c r="G39"/>
  <c r="G27" i="88"/>
  <c r="G23" i="93"/>
  <c r="G59"/>
  <c r="G60" s="1"/>
  <c r="G25" i="117"/>
  <c r="E8"/>
  <c r="G29" i="118"/>
  <c r="G30" s="1"/>
  <c r="G31" s="1"/>
  <c r="E43" i="95"/>
  <c r="E50" s="1"/>
  <c r="E51" s="1"/>
  <c r="E52" s="1"/>
  <c r="E53" s="1"/>
  <c r="E63"/>
  <c r="G63" s="1"/>
  <c r="E72" i="71"/>
  <c r="G38" i="55"/>
  <c r="F9" i="57"/>
  <c r="G42"/>
  <c r="G43" s="1"/>
  <c r="G44" s="1"/>
  <c r="G45" s="1"/>
  <c r="E8" s="1"/>
  <c r="G9" i="95" l="1"/>
  <c r="G36" i="111"/>
  <c r="G37" s="1"/>
  <c r="G133" i="96"/>
  <c r="G134" s="1"/>
  <c r="G135" s="1"/>
  <c r="G136" s="1"/>
  <c r="F8" s="1"/>
  <c r="G96"/>
  <c r="G104" s="1"/>
  <c r="G28"/>
  <c r="G29" s="1"/>
  <c r="G62" i="56"/>
  <c r="G73" s="1"/>
  <c r="G74" s="1"/>
  <c r="G23" i="94"/>
  <c r="G24" s="1"/>
  <c r="G25" s="1"/>
  <c r="G75" i="93"/>
  <c r="G41"/>
  <c r="G24"/>
  <c r="G24" i="116"/>
  <c r="G25" s="1"/>
  <c r="G231" i="90"/>
  <c r="G143"/>
  <c r="G180"/>
  <c r="G91"/>
  <c r="G193"/>
  <c r="G51" i="89"/>
  <c r="G52" s="1"/>
  <c r="G111"/>
  <c r="G38" i="88"/>
  <c r="G39" s="1"/>
  <c r="G45" i="86"/>
  <c r="G46" s="1"/>
  <c r="G25"/>
  <c r="G26" s="1"/>
  <c r="G86"/>
  <c r="G87" s="1"/>
  <c r="G142" i="113"/>
  <c r="G64"/>
  <c r="G164"/>
  <c r="F8" s="1"/>
  <c r="G42"/>
  <c r="G28" i="84"/>
  <c r="G30" i="112"/>
  <c r="G31" s="1"/>
  <c r="G32" s="1"/>
  <c r="E8" i="100"/>
  <c r="E9" s="1"/>
  <c r="G9" s="1"/>
  <c r="G40"/>
  <c r="E8" i="107"/>
  <c r="E9" s="1"/>
  <c r="G9" s="1"/>
  <c r="G8" i="95"/>
  <c r="F9" i="94"/>
  <c r="G53" i="95"/>
  <c r="G109" i="90"/>
  <c r="G23" i="111"/>
  <c r="G23" i="81"/>
  <c r="G34" s="1"/>
  <c r="E8" s="1"/>
  <c r="F8" i="77"/>
  <c r="F9" s="1"/>
  <c r="G107"/>
  <c r="G106" s="1"/>
  <c r="G35"/>
  <c r="G55"/>
  <c r="G44" i="74"/>
  <c r="G45" s="1"/>
  <c r="G46" s="1"/>
  <c r="G59"/>
  <c r="F8" s="1"/>
  <c r="G31"/>
  <c r="G45" i="106"/>
  <c r="G46" s="1"/>
  <c r="G47" s="1"/>
  <c r="G48" s="1"/>
  <c r="G56" i="71"/>
  <c r="G57" s="1"/>
  <c r="G50" i="70"/>
  <c r="F8" s="1"/>
  <c r="G33" i="69"/>
  <c r="G34" s="1"/>
  <c r="G42"/>
  <c r="G88" i="68"/>
  <c r="G89" s="1"/>
  <c r="G58"/>
  <c r="G59" s="1"/>
  <c r="G70" s="1"/>
  <c r="F9" i="67"/>
  <c r="G28"/>
  <c r="E8" i="66"/>
  <c r="G8" s="1"/>
  <c r="G107" i="68"/>
  <c r="G99"/>
  <c r="G129"/>
  <c r="F8" s="1"/>
  <c r="G23" i="114"/>
  <c r="G24"/>
  <c r="G25" s="1"/>
  <c r="G54" i="67"/>
  <c r="G55" s="1"/>
  <c r="G71" s="1"/>
  <c r="F9" i="84"/>
  <c r="G23" i="70"/>
  <c r="G39" s="1"/>
  <c r="G40" s="1"/>
  <c r="G101" i="113"/>
  <c r="G76" i="93"/>
  <c r="G77" s="1"/>
  <c r="G24" i="75"/>
  <c r="G47" i="62"/>
  <c r="G23" i="59"/>
  <c r="G30" s="1"/>
  <c r="G31" s="1"/>
  <c r="G32" i="118"/>
  <c r="E8"/>
  <c r="G91" i="89"/>
  <c r="G101" s="1"/>
  <c r="G102" s="1"/>
  <c r="F9" i="59"/>
  <c r="G8" i="117"/>
  <c r="E9"/>
  <c r="G9" s="1"/>
  <c r="F9" i="106"/>
  <c r="G8" i="105"/>
  <c r="E9"/>
  <c r="G9" s="1"/>
  <c r="F8" i="71"/>
  <c r="G25" i="61"/>
  <c r="E8"/>
  <c r="F9" i="116"/>
  <c r="G60" i="57"/>
  <c r="G8"/>
  <c r="E9"/>
  <c r="G9" s="1"/>
  <c r="E9" i="66" l="1"/>
  <c r="G9" s="1"/>
  <c r="E8" i="56"/>
  <c r="G8" i="107"/>
  <c r="F9" i="96"/>
  <c r="G105"/>
  <c r="G106" s="1"/>
  <c r="G26" i="94"/>
  <c r="E8" s="1"/>
  <c r="G48" i="93"/>
  <c r="G49" s="1"/>
  <c r="G50" s="1"/>
  <c r="F8"/>
  <c r="E8" i="92"/>
  <c r="G8" s="1"/>
  <c r="G28"/>
  <c r="G26" i="116"/>
  <c r="E8"/>
  <c r="G181" i="90"/>
  <c r="G182" s="1"/>
  <c r="G183" s="1"/>
  <c r="G232"/>
  <c r="G233"/>
  <c r="G144"/>
  <c r="G194"/>
  <c r="G195"/>
  <c r="G53" i="89"/>
  <c r="G54" s="1"/>
  <c r="G120"/>
  <c r="G121" s="1"/>
  <c r="G48" i="88"/>
  <c r="G49" s="1"/>
  <c r="G50" s="1"/>
  <c r="G26" i="114"/>
  <c r="E8" s="1"/>
  <c r="G47" i="86"/>
  <c r="G58" s="1"/>
  <c r="G88"/>
  <c r="F8" s="1"/>
  <c r="G116" i="113"/>
  <c r="G143" s="1"/>
  <c r="G29" i="84"/>
  <c r="E8" i="112"/>
  <c r="G8" s="1"/>
  <c r="E9" i="111"/>
  <c r="G8" i="100"/>
  <c r="G116" i="68"/>
  <c r="G108" i="77"/>
  <c r="G34"/>
  <c r="G36"/>
  <c r="G25" i="75"/>
  <c r="G32" i="74"/>
  <c r="G33" s="1"/>
  <c r="E8" i="71"/>
  <c r="G8" s="1"/>
  <c r="G66"/>
  <c r="D72" s="1"/>
  <c r="F9" i="70"/>
  <c r="E8"/>
  <c r="G8" s="1"/>
  <c r="G43" i="69"/>
  <c r="G54" s="1"/>
  <c r="G90" i="68"/>
  <c r="G82" i="67"/>
  <c r="G83" s="1"/>
  <c r="G35" i="81"/>
  <c r="G61" i="62"/>
  <c r="F8" s="1"/>
  <c r="E8" i="59"/>
  <c r="G8" i="61"/>
  <c r="E9"/>
  <c r="G9" s="1"/>
  <c r="F9" i="74"/>
  <c r="G8" i="81"/>
  <c r="E9"/>
  <c r="G9" s="1"/>
  <c r="F9" i="68"/>
  <c r="F9" i="71"/>
  <c r="G8" i="56"/>
  <c r="E9" i="118"/>
  <c r="G9" s="1"/>
  <c r="G8"/>
  <c r="F9" i="113"/>
  <c r="F9" i="92"/>
  <c r="E9" i="56" l="1"/>
  <c r="G9" s="1"/>
  <c r="G72" i="71"/>
  <c r="G117" i="68"/>
  <c r="G130" s="1"/>
  <c r="G116" i="96"/>
  <c r="E8" s="1"/>
  <c r="E9" i="112"/>
  <c r="G9" s="1"/>
  <c r="G41" i="94"/>
  <c r="G8"/>
  <c r="E9"/>
  <c r="G9" s="1"/>
  <c r="F9" i="93"/>
  <c r="G78"/>
  <c r="E9" i="92"/>
  <c r="G9" s="1"/>
  <c r="G8" i="116"/>
  <c r="E9"/>
  <c r="G9" s="1"/>
  <c r="G234" i="90"/>
  <c r="G145"/>
  <c r="G146" s="1"/>
  <c r="G157" s="1"/>
  <c r="E8" s="1"/>
  <c r="G55" i="89"/>
  <c r="G122" s="1"/>
  <c r="F8"/>
  <c r="F8" i="88"/>
  <c r="E9" i="114"/>
  <c r="G9" s="1"/>
  <c r="G8"/>
  <c r="F9" i="86"/>
  <c r="E8" i="113"/>
  <c r="G165"/>
  <c r="G30" i="84"/>
  <c r="E8"/>
  <c r="E9" s="1"/>
  <c r="G9" s="1"/>
  <c r="E10" i="111"/>
  <c r="G10" s="1"/>
  <c r="G9"/>
  <c r="E8" i="86"/>
  <c r="G89"/>
  <c r="G109" i="77"/>
  <c r="E8" s="1"/>
  <c r="G26" i="75"/>
  <c r="G27" s="1"/>
  <c r="G34" i="74"/>
  <c r="G47" s="1"/>
  <c r="G60" s="1"/>
  <c r="E8" i="106"/>
  <c r="E9" i="71"/>
  <c r="G9" s="1"/>
  <c r="G51" i="70"/>
  <c r="E9"/>
  <c r="G9" s="1"/>
  <c r="E8" i="69"/>
  <c r="E8" i="67"/>
  <c r="F9" i="62"/>
  <c r="E8"/>
  <c r="G62"/>
  <c r="G47" i="59"/>
  <c r="E9"/>
  <c r="G9" s="1"/>
  <c r="G8"/>
  <c r="G137" i="96" l="1"/>
  <c r="G8"/>
  <c r="E9"/>
  <c r="G9" s="1"/>
  <c r="F8" i="90"/>
  <c r="G235"/>
  <c r="E8" i="93"/>
  <c r="G8" s="1"/>
  <c r="E9" i="90"/>
  <c r="E8" i="89"/>
  <c r="G8" s="1"/>
  <c r="F9"/>
  <c r="F9" i="88"/>
  <c r="E9" i="113"/>
  <c r="G9" s="1"/>
  <c r="G8"/>
  <c r="G8" i="84"/>
  <c r="E9" i="86"/>
  <c r="G9" s="1"/>
  <c r="G8"/>
  <c r="E9" i="77"/>
  <c r="G9" s="1"/>
  <c r="G122"/>
  <c r="G8"/>
  <c r="E9" i="75"/>
  <c r="E8" i="74"/>
  <c r="E9" s="1"/>
  <c r="G9" s="1"/>
  <c r="G8" i="106"/>
  <c r="E9"/>
  <c r="G9" s="1"/>
  <c r="E9" i="69"/>
  <c r="G9" s="1"/>
  <c r="G8"/>
  <c r="E8" i="68"/>
  <c r="E9" s="1"/>
  <c r="G9" s="1"/>
  <c r="E9" i="67"/>
  <c r="G9" s="1"/>
  <c r="G8"/>
  <c r="E9" i="62"/>
  <c r="G9" s="1"/>
  <c r="G8"/>
  <c r="F9" i="90" l="1"/>
  <c r="G9" s="1"/>
  <c r="G8"/>
  <c r="E9" i="89"/>
  <c r="G9" s="1"/>
  <c r="E9" i="93"/>
  <c r="G9" s="1"/>
  <c r="G9" i="75"/>
  <c r="E10"/>
  <c r="G8" i="74"/>
  <c r="G8" i="68"/>
  <c r="E9" i="88"/>
  <c r="G9" s="1"/>
  <c r="G8"/>
  <c r="G10" i="75" l="1"/>
</calcChain>
</file>

<file path=xl/sharedStrings.xml><?xml version="1.0" encoding="utf-8"?>
<sst xmlns="http://schemas.openxmlformats.org/spreadsheetml/2006/main" count="3992" uniqueCount="1074">
  <si>
    <t>DEMAND NO. 11</t>
  </si>
  <si>
    <t>Art and Culture</t>
  </si>
  <si>
    <t>Major Works</t>
  </si>
  <si>
    <t>DEMAND NO. 5</t>
  </si>
  <si>
    <t>REVENUE</t>
  </si>
  <si>
    <t>CAPITAL</t>
  </si>
  <si>
    <t>I.</t>
  </si>
  <si>
    <t>Original Grant</t>
  </si>
  <si>
    <t>II.</t>
  </si>
  <si>
    <t>Supplementary estimate</t>
  </si>
  <si>
    <t>DEMAND NO. 29</t>
  </si>
  <si>
    <t>CAPITAL SECTION</t>
  </si>
  <si>
    <t>East District</t>
  </si>
  <si>
    <t>West District</t>
  </si>
  <si>
    <t>North District</t>
  </si>
  <si>
    <t>South District</t>
  </si>
  <si>
    <t>Establishment</t>
  </si>
  <si>
    <t>Other Expenditure</t>
  </si>
  <si>
    <t>DEMAND NO. 35</t>
  </si>
  <si>
    <t>Elementary Education</t>
  </si>
  <si>
    <t>(Original plus 1st Supplementary)</t>
  </si>
  <si>
    <t>III.</t>
  </si>
  <si>
    <t>Sub-Head under which this Supplementary Grant will be accounted for :-</t>
  </si>
  <si>
    <t>Major/Sub-Major/Minor/Sub/Detailed Heads</t>
  </si>
  <si>
    <t>Environmental Forestry and Wildlife</t>
  </si>
  <si>
    <t>Capital Outlay on Tourism</t>
  </si>
  <si>
    <t>DEMAND NO. 39</t>
  </si>
  <si>
    <t>SPORTS AND YOUTH AFFAIRS</t>
  </si>
  <si>
    <t>NON-PLAN</t>
  </si>
  <si>
    <t>Capital Outlay on Roads &amp; Bridges</t>
  </si>
  <si>
    <t>Minor Irrigation</t>
  </si>
  <si>
    <t>Direction &amp; Administration</t>
  </si>
  <si>
    <t>CSS</t>
  </si>
  <si>
    <t>DEMAND NO. 22</t>
  </si>
  <si>
    <t>LAND REVENUE AND DISASTER MANAGEMENT</t>
  </si>
  <si>
    <t>Food, Storage and Warehousing</t>
  </si>
  <si>
    <t>Food</t>
  </si>
  <si>
    <t>61</t>
  </si>
  <si>
    <t>Capital Outlay on Education, Sports, Art  and Culture</t>
  </si>
  <si>
    <t>Buildings</t>
  </si>
  <si>
    <t>Transmission &amp; Distribution</t>
  </si>
  <si>
    <t>DEMAND NO. 7</t>
  </si>
  <si>
    <t>General Education</t>
  </si>
  <si>
    <t>General</t>
  </si>
  <si>
    <t>03</t>
  </si>
  <si>
    <t>Construction</t>
  </si>
  <si>
    <t>Other Buildings</t>
  </si>
  <si>
    <t>Roads &amp; Bridges</t>
  </si>
  <si>
    <t>Tourism</t>
  </si>
  <si>
    <t>DEMAND  NO. 1</t>
  </si>
  <si>
    <t>Crop Husbandry</t>
  </si>
  <si>
    <t>Total</t>
  </si>
  <si>
    <t>Voted</t>
  </si>
  <si>
    <t>PLAN</t>
  </si>
  <si>
    <t>Non-Plan</t>
  </si>
  <si>
    <t>REVENUE SECTION</t>
  </si>
  <si>
    <t>M.H.</t>
  </si>
  <si>
    <t>Direction and Administration</t>
  </si>
  <si>
    <t>Agriculture Department</t>
  </si>
  <si>
    <t>Head Office Establishment</t>
  </si>
  <si>
    <t>Travel Expenses</t>
  </si>
  <si>
    <t>NEC</t>
  </si>
  <si>
    <t>State Plan</t>
  </si>
  <si>
    <t>C.S.S</t>
  </si>
  <si>
    <t>DEMAND NO. 38</t>
  </si>
  <si>
    <t>DEMAND NO. 33</t>
  </si>
  <si>
    <t>Water Supply</t>
  </si>
  <si>
    <t>Motor Vehicles</t>
  </si>
  <si>
    <t>MS</t>
  </si>
  <si>
    <t>MSS</t>
  </si>
  <si>
    <t>DS</t>
  </si>
  <si>
    <t xml:space="preserve">% </t>
  </si>
  <si>
    <t>Disc %</t>
  </si>
  <si>
    <t>Charged</t>
  </si>
  <si>
    <t>Capital Outlay on Power Projects</t>
  </si>
  <si>
    <t>Village &amp; Small Industries</t>
  </si>
  <si>
    <t>Road Works</t>
  </si>
  <si>
    <t>DEMAND NO. 13</t>
  </si>
  <si>
    <t>Medical and Public Health</t>
  </si>
  <si>
    <t>Urban Health Services - Allopathy</t>
  </si>
  <si>
    <t>Promotion of Art &amp; Culture</t>
  </si>
  <si>
    <t>Training</t>
  </si>
  <si>
    <t>DEMAND NO. 19</t>
  </si>
  <si>
    <t>DEMAND NO. 31</t>
  </si>
  <si>
    <t>a)</t>
  </si>
  <si>
    <t>DEMAND NO. 34</t>
  </si>
  <si>
    <t>ROADS AND BRIDGES</t>
  </si>
  <si>
    <t>DEMAND NO. 16</t>
  </si>
  <si>
    <t>COMMERCE AND INDUSTRIES</t>
  </si>
  <si>
    <t>Sports &amp; Youth Services</t>
  </si>
  <si>
    <t>DEMAND NO. 12</t>
  </si>
  <si>
    <t>Tourist Infrastructure</t>
  </si>
  <si>
    <t>DEMAND NO. 40</t>
  </si>
  <si>
    <t>TOURISM AND CIVIL AVIATION</t>
  </si>
  <si>
    <t>Grants-in-aid</t>
  </si>
  <si>
    <t>Tourist Centre</t>
  </si>
  <si>
    <t>Development Projects</t>
  </si>
  <si>
    <t>-</t>
  </si>
  <si>
    <r>
      <t>(</t>
    </r>
    <r>
      <rPr>
        <i/>
        <sz val="10"/>
        <rFont val="Rupee Foradian"/>
        <family val="2"/>
      </rPr>
      <t>`</t>
    </r>
    <r>
      <rPr>
        <i/>
        <sz val="10"/>
        <rFont val="Times New Roman"/>
        <family val="1"/>
      </rPr>
      <t xml:space="preserve"> in thousand)</t>
    </r>
  </si>
  <si>
    <t>District &amp; Other Roads</t>
  </si>
  <si>
    <t>Office Expenses</t>
  </si>
  <si>
    <t>Other Charges</t>
  </si>
  <si>
    <t>NP-State Sector</t>
  </si>
  <si>
    <t>Normal</t>
  </si>
  <si>
    <t>State Earmarked</t>
  </si>
  <si>
    <t>Plan-Central Sector</t>
  </si>
  <si>
    <t>of the amount now required</t>
  </si>
  <si>
    <t>Plan-State Sector</t>
  </si>
  <si>
    <t>State Normal</t>
  </si>
  <si>
    <t>Rural Development Department</t>
  </si>
  <si>
    <t>TOTAL</t>
  </si>
  <si>
    <t>DEMAND NO. 2</t>
  </si>
  <si>
    <t xml:space="preserve">NON-PLAN </t>
  </si>
  <si>
    <t>DEMAND NO. 3</t>
  </si>
  <si>
    <t>Maintenance and Repairs</t>
  </si>
  <si>
    <t>Schemes under Non-Lapsable Pool of Central Resources (NLCPR)</t>
  </si>
  <si>
    <t>Schemes Funded under Sikkim Transport Infrastructure Development Fund</t>
  </si>
  <si>
    <t>Labour</t>
  </si>
  <si>
    <t>Other Administrative Services</t>
  </si>
  <si>
    <t>Minor Works</t>
  </si>
  <si>
    <t>Plant Protection</t>
  </si>
  <si>
    <t>Others</t>
  </si>
  <si>
    <t>00.44</t>
  </si>
  <si>
    <t>63.00.13</t>
  </si>
  <si>
    <t>Public Works</t>
  </si>
  <si>
    <t>60.00.72</t>
  </si>
  <si>
    <t>61.00.50</t>
  </si>
  <si>
    <t>60.00.31</t>
  </si>
  <si>
    <t>60.00.82</t>
  </si>
  <si>
    <t>DEMAND NO. 6</t>
  </si>
  <si>
    <t>ECCLESIASTICAL</t>
  </si>
  <si>
    <t>Other Social Services</t>
  </si>
  <si>
    <t>Upkeep of Shrines, Temples etc</t>
  </si>
  <si>
    <t>Grants to Monasteries, Shrines and Temples</t>
  </si>
  <si>
    <t>Shrines &amp; Temples</t>
  </si>
  <si>
    <t>65.00.50</t>
  </si>
  <si>
    <t>00.00.50</t>
  </si>
  <si>
    <t>63.00.50</t>
  </si>
  <si>
    <t>Collection Charges</t>
  </si>
  <si>
    <t>Capital Outlay on Medical and Public 
Health</t>
  </si>
  <si>
    <t>Urban Health Services</t>
  </si>
  <si>
    <t>Hospitals and Dispensaries</t>
  </si>
  <si>
    <t>DEMAND NO. 14</t>
  </si>
  <si>
    <t>HOME</t>
  </si>
  <si>
    <t>Administration of Justice</t>
  </si>
  <si>
    <t>Jails</t>
  </si>
  <si>
    <t>DEMAND NO. 15</t>
  </si>
  <si>
    <t>Horticulture and Vegetable Crops</t>
  </si>
  <si>
    <t>Industries</t>
  </si>
  <si>
    <t>DEMAND NO. 18</t>
  </si>
  <si>
    <t>INFORMATION TECHNOLOGY</t>
  </si>
  <si>
    <t>Information Technology  Department</t>
  </si>
  <si>
    <t>JUDICIARY</t>
  </si>
  <si>
    <t>DEMAND NO. 20</t>
  </si>
  <si>
    <t>DEMAND NO. 26</t>
  </si>
  <si>
    <t>MOTOR VEHICLES</t>
  </si>
  <si>
    <t>Taxes on Vehicles</t>
  </si>
  <si>
    <t>Police</t>
  </si>
  <si>
    <t>Water Supply &amp; Sanitation</t>
  </si>
  <si>
    <t>Rural Water Supply</t>
  </si>
  <si>
    <t>Other Rural Development Programme</t>
  </si>
  <si>
    <t>Capital Outlay on Water Supply &amp; Sanitation</t>
  </si>
  <si>
    <t>DEMAND NO. 37</t>
  </si>
  <si>
    <t>SIKKIM NATIONALISED TRANSPORT</t>
  </si>
  <si>
    <t>Road Transport</t>
  </si>
  <si>
    <t>Sikkim Nationalised Transport</t>
  </si>
  <si>
    <t>Capital Outlay on Urban Development</t>
  </si>
  <si>
    <t>Integrated Development of Small and Medium Towns</t>
  </si>
  <si>
    <t>Capital Outlay on Education, Sports, Art &amp; Culture</t>
  </si>
  <si>
    <t>Sports and Youth Services -Sports Stadia</t>
  </si>
  <si>
    <t>Sports Stadia</t>
  </si>
  <si>
    <t>Sports &amp; Stadia</t>
  </si>
  <si>
    <t xml:space="preserve">Infrastructure Development for Destinations and Circuits </t>
  </si>
  <si>
    <t>DEMAND NO. 41</t>
  </si>
  <si>
    <t>Roads of Inter State or Economic Importance</t>
  </si>
  <si>
    <t>Schemes under NLCPR</t>
  </si>
  <si>
    <t>36.45.73</t>
  </si>
  <si>
    <t>Construction of Bridges</t>
  </si>
  <si>
    <t>36.46.73</t>
  </si>
  <si>
    <t>36.47.73</t>
  </si>
  <si>
    <t>Ecology and Environment</t>
  </si>
  <si>
    <t>Conservation Programmes</t>
  </si>
  <si>
    <t>SCHEME 1</t>
  </si>
  <si>
    <t>SCHEME 2</t>
  </si>
  <si>
    <t>47</t>
  </si>
  <si>
    <t>Seeds</t>
  </si>
  <si>
    <t>National Oilseed and Oil Palm Mission</t>
  </si>
  <si>
    <t>Animal Husbandry</t>
  </si>
  <si>
    <t>Veterinary Services &amp; Animal Health</t>
  </si>
  <si>
    <t>67.00.11</t>
  </si>
  <si>
    <t>62.00.83</t>
  </si>
  <si>
    <t>00.00.82</t>
  </si>
  <si>
    <t>Office Buildings</t>
  </si>
  <si>
    <t>Building and Housing Department</t>
  </si>
  <si>
    <t>Housing</t>
  </si>
  <si>
    <t>Capital Outlay on Public Works</t>
  </si>
  <si>
    <t>03.45.78</t>
  </si>
  <si>
    <t>62.00.81</t>
  </si>
  <si>
    <t>62.00.82</t>
  </si>
  <si>
    <t>71.00.72</t>
  </si>
  <si>
    <t>University &amp; Higher Education</t>
  </si>
  <si>
    <t>Government Colleges &amp; Institutes</t>
  </si>
  <si>
    <t>68.00.11</t>
  </si>
  <si>
    <t>68.00.13</t>
  </si>
  <si>
    <t>Govt. College &amp; Institutes</t>
  </si>
  <si>
    <t>48</t>
  </si>
  <si>
    <t>University and Higher Education</t>
  </si>
  <si>
    <t>65</t>
  </si>
  <si>
    <t>Social Security &amp; Welfare</t>
  </si>
  <si>
    <t>01</t>
  </si>
  <si>
    <t>Forestry</t>
  </si>
  <si>
    <t>62.00.74</t>
  </si>
  <si>
    <t>Forest Conservation, Development and Regeneration</t>
  </si>
  <si>
    <t>Forest Protection Schemes</t>
  </si>
  <si>
    <t>61.00.75</t>
  </si>
  <si>
    <t>67.00.31</t>
  </si>
  <si>
    <t>Rural Health Services-Allopathy</t>
  </si>
  <si>
    <t>Rural Health Services Allopathy</t>
  </si>
  <si>
    <t>64.00.50</t>
  </si>
  <si>
    <t>State Share of NLCPR</t>
  </si>
  <si>
    <t>Sub-Jail, Namchi</t>
  </si>
  <si>
    <t>Other Programmes</t>
  </si>
  <si>
    <t>Horticulture Department</t>
  </si>
  <si>
    <t>Khadi &amp; Village Industries</t>
  </si>
  <si>
    <t>19.00.76</t>
  </si>
  <si>
    <t>State Data Centre (SDC)</t>
  </si>
  <si>
    <t>Surface Water</t>
  </si>
  <si>
    <t>Diversion Schemes</t>
  </si>
  <si>
    <t>Original Works</t>
  </si>
  <si>
    <t>60.48.79</t>
  </si>
  <si>
    <t>Flood Control</t>
  </si>
  <si>
    <t>Schemes Financed by NABARD</t>
  </si>
  <si>
    <t>Legal Advisers and Counsels</t>
  </si>
  <si>
    <t>Legal Services Authority</t>
  </si>
  <si>
    <t>State Legal Services Authority</t>
  </si>
  <si>
    <t>Urban Water Supply</t>
  </si>
  <si>
    <t>Sewerage and Sanitation</t>
  </si>
  <si>
    <t>Bridges</t>
  </si>
  <si>
    <t>State Share of NEC</t>
  </si>
  <si>
    <t>63.00.53</t>
  </si>
  <si>
    <t>60.00.84</t>
  </si>
  <si>
    <t>63.00.72</t>
  </si>
  <si>
    <t>Other Water Supply Scheme</t>
  </si>
  <si>
    <t>70.00.72</t>
  </si>
  <si>
    <t>Water Supply Scheme for West District</t>
  </si>
  <si>
    <t>District Roads</t>
  </si>
  <si>
    <t>60.45.79</t>
  </si>
  <si>
    <t>60.45.91</t>
  </si>
  <si>
    <t>External Aided Project</t>
  </si>
  <si>
    <t>60.46.79</t>
  </si>
  <si>
    <t>New Schemes under NABARD</t>
  </si>
  <si>
    <t>62.00.73</t>
  </si>
  <si>
    <t>62.00.76</t>
  </si>
  <si>
    <t>Link Road Namchi to Chamgoan (3 Kms)</t>
  </si>
  <si>
    <t>76</t>
  </si>
  <si>
    <t>Improvement of Mamring - Tareythang - Rorathang Road in East Sikkim</t>
  </si>
  <si>
    <t>61.76.53</t>
  </si>
  <si>
    <t>Sanitation Services</t>
  </si>
  <si>
    <t>Rural Employment</t>
  </si>
  <si>
    <t>National Programmes</t>
  </si>
  <si>
    <t>Jawahar Gram Samridhi Yojana</t>
  </si>
  <si>
    <t>National Rural Livelihood Mission (NRLM)</t>
  </si>
  <si>
    <t>Jawahar Rojgar Yojana</t>
  </si>
  <si>
    <t>36.45.77</t>
  </si>
  <si>
    <t>36.48.73</t>
  </si>
  <si>
    <t>Schemes funded under NABARD</t>
  </si>
  <si>
    <t>36.73.53</t>
  </si>
  <si>
    <t>Pradhan Mantri Gram Sadak Yojana (PMGSY)</t>
  </si>
  <si>
    <t>61.00.76</t>
  </si>
  <si>
    <t>Social Welfare</t>
  </si>
  <si>
    <t>Social Welfare Department</t>
  </si>
  <si>
    <t>Women &amp; Child Welfare Division</t>
  </si>
  <si>
    <t>Child Welfare</t>
  </si>
  <si>
    <t>Welfare of Aged, Infirm &amp; Destitute</t>
  </si>
  <si>
    <t>Capital Outlay on Social Security and 
Welfare</t>
  </si>
  <si>
    <t>Tourist Accommodation</t>
  </si>
  <si>
    <t>Promotion and Publicity</t>
  </si>
  <si>
    <t>Tourism Development Activities</t>
  </si>
  <si>
    <t>Tourist Fair &amp; Festival</t>
  </si>
  <si>
    <t>Tourist Fairs &amp; Festival</t>
  </si>
  <si>
    <t>63.00.73</t>
  </si>
  <si>
    <t>Publicity</t>
  </si>
  <si>
    <t>4011002027</t>
  </si>
  <si>
    <t>State Share for Centrally Sponsored 
Schemes and ADB</t>
  </si>
  <si>
    <t>State Share for Centrally Sponsored Schemes</t>
  </si>
  <si>
    <t>Urban Development</t>
  </si>
  <si>
    <t>State Capital Development (Gangtok)</t>
  </si>
  <si>
    <t>Upkeep of Town</t>
  </si>
  <si>
    <t>62.44.75</t>
  </si>
  <si>
    <t>Development of Inner City Roads (SPA)</t>
  </si>
  <si>
    <t>Other Urban Development Schemes</t>
  </si>
  <si>
    <t>00.45.75</t>
  </si>
  <si>
    <t>Schemes funded by NABARD</t>
  </si>
  <si>
    <t>72.44.71</t>
  </si>
  <si>
    <t>Development works (NABARD)</t>
  </si>
  <si>
    <t>Head office Establishment</t>
  </si>
  <si>
    <t>BUILDINGS AND HOUSING</t>
  </si>
  <si>
    <t>Census Survey and Statistics</t>
  </si>
  <si>
    <t>Surveys and Statistics</t>
  </si>
  <si>
    <t>Unique Identification Scheme</t>
  </si>
  <si>
    <t>Agency charge 2500</t>
  </si>
  <si>
    <t>DEMAND NO. 47</t>
  </si>
  <si>
    <t>See page 29 of Vol IV of the Demand for Grants for 2016-17</t>
  </si>
  <si>
    <t>(a)</t>
  </si>
  <si>
    <t>The Supplementary is required for</t>
  </si>
  <si>
    <t>(b)</t>
  </si>
  <si>
    <t>The Supplementary is required for:</t>
  </si>
  <si>
    <t>*</t>
  </si>
  <si>
    <t>The Supplementary is required for :</t>
  </si>
  <si>
    <t xml:space="preserve"> (c)</t>
  </si>
  <si>
    <t xml:space="preserve">Construction </t>
  </si>
  <si>
    <t>(d)</t>
  </si>
  <si>
    <t>35.00.82</t>
  </si>
  <si>
    <t>03.00.94</t>
  </si>
  <si>
    <t>Pradhan Mantri Krishi Sinchayee Yojana (PMKSY) (State Share)</t>
  </si>
  <si>
    <t>(c)</t>
  </si>
  <si>
    <t>(f)</t>
  </si>
  <si>
    <t>(g)</t>
  </si>
  <si>
    <t>Matching State Share for Central Schemes.</t>
  </si>
  <si>
    <t>63.00.94</t>
  </si>
  <si>
    <t>63.00.95</t>
  </si>
  <si>
    <t>63.00.96</t>
  </si>
  <si>
    <t>World Tourism Day ( Central Share)</t>
  </si>
  <si>
    <t xml:space="preserve"> (b)</t>
  </si>
  <si>
    <t>50.81.92</t>
  </si>
  <si>
    <t>Tourist Wayside Amenity, Toilets for all age and differently abled along en-route Nathula in East Sikkim ( Central Share)</t>
  </si>
  <si>
    <t>Implementation of Schemes under Centrally Sponsored Schemes</t>
  </si>
  <si>
    <t>63.00.97</t>
  </si>
  <si>
    <t>63.00.98</t>
  </si>
  <si>
    <t>Yoga Shivir</t>
  </si>
  <si>
    <t>The Supplementary  is required for:</t>
  </si>
  <si>
    <t>Participation in Destination North East 
( Central Share)</t>
  </si>
  <si>
    <t xml:space="preserve"> (a)</t>
  </si>
  <si>
    <t xml:space="preserve"> (b) </t>
  </si>
  <si>
    <t xml:space="preserve"> (d)</t>
  </si>
  <si>
    <t xml:space="preserve"> (e)</t>
  </si>
  <si>
    <t>Organising Yoga Shivir</t>
  </si>
  <si>
    <t xml:space="preserve"> (f)</t>
  </si>
  <si>
    <t>Implementation of Externally Aided Project</t>
  </si>
  <si>
    <r>
      <t>(</t>
    </r>
    <r>
      <rPr>
        <i/>
        <sz val="10"/>
        <color theme="1"/>
        <rFont val="Rupee Foradian"/>
        <family val="2"/>
      </rPr>
      <t>`</t>
    </r>
    <r>
      <rPr>
        <i/>
        <sz val="10"/>
        <color theme="1"/>
        <rFont val="Times New Roman"/>
        <family val="1"/>
      </rPr>
      <t xml:space="preserve"> in thousand)</t>
    </r>
  </si>
  <si>
    <t>(e)</t>
  </si>
  <si>
    <t>Fair, Festivals and Publicity</t>
  </si>
  <si>
    <t>(*) New Sub-head</t>
  </si>
  <si>
    <t>Capital Outlay on Flood Control Projects</t>
  </si>
  <si>
    <t>View Points at Vantage Location</t>
  </si>
  <si>
    <t>Participation in Destination North East          (State Share)</t>
  </si>
  <si>
    <t>Development of Trauma Care Facilities &amp; Emergency Medical Services at Namchi, Singtam &amp; Mangan District Hospitals (State Share)</t>
  </si>
  <si>
    <t>World Tourism Day</t>
  </si>
  <si>
    <t>4012053025</t>
  </si>
  <si>
    <t>Destination North-East</t>
  </si>
  <si>
    <t>4012053024</t>
  </si>
  <si>
    <t>4011002048</t>
  </si>
  <si>
    <t>4011002049</t>
  </si>
  <si>
    <t>4011002050</t>
  </si>
  <si>
    <t>Infrastructure Development for Destinations and Circuits</t>
  </si>
  <si>
    <t>Tourist Wayside Amenity, Toilets for all age and differently abled along en-route Nathula in East Sikkim</t>
  </si>
  <si>
    <t>4030094125</t>
  </si>
  <si>
    <t>Salaries</t>
  </si>
  <si>
    <t>60.00.01</t>
  </si>
  <si>
    <t>Agricultural Farms</t>
  </si>
  <si>
    <t>01.44.02</t>
  </si>
  <si>
    <t>Wages</t>
  </si>
  <si>
    <t>National Mission on Sustainable Agriculture</t>
  </si>
  <si>
    <t>60.00.11</t>
  </si>
  <si>
    <t>60.00.13</t>
  </si>
  <si>
    <t>Capital Outlay on Crop Husbandry</t>
  </si>
  <si>
    <t>Administration</t>
  </si>
  <si>
    <t>60.44.01</t>
  </si>
  <si>
    <t>60.44.13</t>
  </si>
  <si>
    <t>60.44.27</t>
  </si>
  <si>
    <t>60.45.01</t>
  </si>
  <si>
    <t>60.45.13</t>
  </si>
  <si>
    <t>60.46.13</t>
  </si>
  <si>
    <t>60.47.13</t>
  </si>
  <si>
    <t>60.48.13</t>
  </si>
  <si>
    <t>Veterinary Hospitals &amp; Dispensaries</t>
  </si>
  <si>
    <t>61.44.02</t>
  </si>
  <si>
    <t>61.45.01</t>
  </si>
  <si>
    <t>61.45.02</t>
  </si>
  <si>
    <t>61.46.02</t>
  </si>
  <si>
    <t>61.48.01</t>
  </si>
  <si>
    <t>61.48.02</t>
  </si>
  <si>
    <t>Cattle and Buffalo Development</t>
  </si>
  <si>
    <t>63.48.01</t>
  </si>
  <si>
    <t>Livestock Farm, Karfectar</t>
  </si>
  <si>
    <t>67.00.01</t>
  </si>
  <si>
    <t>Dairy Development</t>
  </si>
  <si>
    <t>61.00.13</t>
  </si>
  <si>
    <t>61.00.71</t>
  </si>
  <si>
    <t>61.00.72</t>
  </si>
  <si>
    <t>62.00.01</t>
  </si>
  <si>
    <t>62.00.13</t>
  </si>
  <si>
    <t>71</t>
  </si>
  <si>
    <t>WorkCharged Establishment</t>
  </si>
  <si>
    <t>Maintenance &amp; Repairs of Office Buildings under East District</t>
  </si>
  <si>
    <t>60.73.02</t>
  </si>
  <si>
    <t>Other Maintenance Expenditure</t>
  </si>
  <si>
    <t>Supplies and Materials</t>
  </si>
  <si>
    <t>61.71.27</t>
  </si>
  <si>
    <t>61.72.27</t>
  </si>
  <si>
    <t>General Pool Accommodation</t>
  </si>
  <si>
    <t>Maintenance &amp; Repairs of Govt. Quarters under East District</t>
  </si>
  <si>
    <t>61.45.50</t>
  </si>
  <si>
    <t>Capital Outlay on Housing</t>
  </si>
  <si>
    <t>00.44.01</t>
  </si>
  <si>
    <t>00.44.13</t>
  </si>
  <si>
    <t>00.45.11</t>
  </si>
  <si>
    <t>00.45.13</t>
  </si>
  <si>
    <t>00.46.01</t>
  </si>
  <si>
    <t>00.46.11</t>
  </si>
  <si>
    <t>00.46.13</t>
  </si>
  <si>
    <t>00.47.01</t>
  </si>
  <si>
    <t>00.47.13</t>
  </si>
  <si>
    <t>00.48.11</t>
  </si>
  <si>
    <t>00.48.13</t>
  </si>
  <si>
    <t>Pakyong Sub-Division</t>
  </si>
  <si>
    <t>Rongli Sub-Division</t>
  </si>
  <si>
    <t>Soreng Sub-Division</t>
  </si>
  <si>
    <t>Chungthang Sub-Division</t>
  </si>
  <si>
    <t>62.00.31</t>
  </si>
  <si>
    <t>70.00.31</t>
  </si>
  <si>
    <t>60.00.50</t>
  </si>
  <si>
    <t>Archives</t>
  </si>
  <si>
    <t>State Archives</t>
  </si>
  <si>
    <t>Secretariat</t>
  </si>
  <si>
    <t>Capital Outlay on Education, Sports, Art and Culture</t>
  </si>
  <si>
    <t>60.00.67</t>
  </si>
  <si>
    <t>Construction of Newar Bhawan, Gangtok</t>
  </si>
  <si>
    <t>60.00.80</t>
  </si>
  <si>
    <t>Construction of  Srijunga Statue in West Sikkim (SPA)</t>
  </si>
  <si>
    <t>60.00.86</t>
  </si>
  <si>
    <t>60.00.87</t>
  </si>
  <si>
    <t>Work Charged Establishment</t>
  </si>
  <si>
    <t>60.77.02</t>
  </si>
  <si>
    <t>Maintenance &amp; Repairs of Educational Institutions</t>
  </si>
  <si>
    <t>State Institute of Capacity Building, Karfectar</t>
  </si>
  <si>
    <t>45.00.31</t>
  </si>
  <si>
    <t>Grants in Aid</t>
  </si>
  <si>
    <t>Advertisement &amp; Publicity</t>
  </si>
  <si>
    <t>Government Primary Schools</t>
  </si>
  <si>
    <t>66.00.11</t>
  </si>
  <si>
    <t>65.00.11</t>
  </si>
  <si>
    <t>65.00.51</t>
  </si>
  <si>
    <t>70.00.13</t>
  </si>
  <si>
    <t>60.00.51</t>
  </si>
  <si>
    <t>Land Compensation</t>
  </si>
  <si>
    <t>Publications</t>
  </si>
  <si>
    <t>62.00.50</t>
  </si>
  <si>
    <t>DEMAND NO. 9</t>
  </si>
  <si>
    <t>EXCISE</t>
  </si>
  <si>
    <t>State Excise</t>
  </si>
  <si>
    <t>Head Office</t>
  </si>
  <si>
    <t>44.00.01</t>
  </si>
  <si>
    <t>44.00.13</t>
  </si>
  <si>
    <t>South &amp; West</t>
  </si>
  <si>
    <t>Secretariat - General Services</t>
  </si>
  <si>
    <t>00.44.82</t>
  </si>
  <si>
    <t>Soil &amp; Water Conservation</t>
  </si>
  <si>
    <t>Forestry and Wildlife Department</t>
  </si>
  <si>
    <t>00.44.02</t>
  </si>
  <si>
    <t>00.45.27</t>
  </si>
  <si>
    <t>Principal Chief Conservator of Forest</t>
  </si>
  <si>
    <t>00.60.50</t>
  </si>
  <si>
    <t>64.00.11</t>
  </si>
  <si>
    <t>64.00.13</t>
  </si>
  <si>
    <t xml:space="preserve">Conservation of Natural Resources and Eco-systems </t>
  </si>
  <si>
    <t>Bio-Diversity  Schemes</t>
  </si>
  <si>
    <t>61.00.02</t>
  </si>
  <si>
    <t>60.00.02</t>
  </si>
  <si>
    <t>Direction and  Administration</t>
  </si>
  <si>
    <t>60.00.27</t>
  </si>
  <si>
    <t>61.00.21</t>
  </si>
  <si>
    <t>61.00.51</t>
  </si>
  <si>
    <t>Hospital and Dispensaries</t>
  </si>
  <si>
    <t>Central Health Stores</t>
  </si>
  <si>
    <t>AMC for Hospital Equipment</t>
  </si>
  <si>
    <t>S.T.N.M. Hospital, Gangtok</t>
  </si>
  <si>
    <t>62.00.51</t>
  </si>
  <si>
    <t>Other Hospitals</t>
  </si>
  <si>
    <t>Gyalshing Hospital</t>
  </si>
  <si>
    <t>63.71.01</t>
  </si>
  <si>
    <t>63.71.51</t>
  </si>
  <si>
    <t>Mangan Hospital</t>
  </si>
  <si>
    <t>63.72.01</t>
  </si>
  <si>
    <t>63.72.51</t>
  </si>
  <si>
    <t>Namchi Hospital</t>
  </si>
  <si>
    <t>63.73.01</t>
  </si>
  <si>
    <t>63.73.51</t>
  </si>
  <si>
    <t>Singtam Hospital</t>
  </si>
  <si>
    <t>63.74.51</t>
  </si>
  <si>
    <t>Mukhya Mantri Jeevan Raksha Kosh</t>
  </si>
  <si>
    <t>64.44.01</t>
  </si>
  <si>
    <t>Grant-in-Aid</t>
  </si>
  <si>
    <t>Health Sub-Centres</t>
  </si>
  <si>
    <t>Primary Health-Centres</t>
  </si>
  <si>
    <t>00.45.51</t>
  </si>
  <si>
    <t>00.46.51</t>
  </si>
  <si>
    <t>00.47.51</t>
  </si>
  <si>
    <t>00.48.51</t>
  </si>
  <si>
    <t>Primary Health Centres</t>
  </si>
  <si>
    <t>Family Welfare (Central Share)</t>
  </si>
  <si>
    <t>Human Resource in Health and Medical Education</t>
  </si>
  <si>
    <t>16.47.01</t>
  </si>
  <si>
    <t>Rural Family Welfare Services</t>
  </si>
  <si>
    <t>Urban Family Welfare Services</t>
  </si>
  <si>
    <t>STNM Hospital</t>
  </si>
  <si>
    <t>16.59.01</t>
  </si>
  <si>
    <t xml:space="preserve">Land Compensation </t>
  </si>
  <si>
    <t>Capital Outlay on Medical &amp; Public Health</t>
  </si>
  <si>
    <t>Council of Ministers</t>
  </si>
  <si>
    <t>Discretionary grant by Ministers</t>
  </si>
  <si>
    <t>Discretionary grant by Chief Minister</t>
  </si>
  <si>
    <t>Discretionary grant</t>
  </si>
  <si>
    <t>00.00.13</t>
  </si>
  <si>
    <t>State Jail, Rongnek</t>
  </si>
  <si>
    <t>Guest Houses, Government Hostels etc.</t>
  </si>
  <si>
    <t>Sikkim Guest House, Guwahati</t>
  </si>
  <si>
    <t>16.44.50</t>
  </si>
  <si>
    <t>National Horticultural Mission</t>
  </si>
  <si>
    <t>Organic Farming</t>
  </si>
  <si>
    <t>66.44.31</t>
  </si>
  <si>
    <t>Grant in aid to Sikkim State Organic Certifying Agency (SSOCA)</t>
  </si>
  <si>
    <t>Branch Training Centres</t>
  </si>
  <si>
    <t>Directorate of Handicraft &amp; Handlooms, Gangtok</t>
  </si>
  <si>
    <t>61.60.01</t>
  </si>
  <si>
    <t>Setting up of Heritage/Handicraft Museum at Namchi, South Sikkim (NEC)</t>
  </si>
  <si>
    <t>Hand-made Paper Unit at Melli, South Sikkim (NEC)</t>
  </si>
  <si>
    <t>Small Scale Industries</t>
  </si>
  <si>
    <t>Machinery and Equipment</t>
  </si>
  <si>
    <t>Sikkim Khadi &amp; Village Industries Board</t>
  </si>
  <si>
    <t>Other Village Industries</t>
  </si>
  <si>
    <t>District Industries Centre</t>
  </si>
  <si>
    <t>Gangtok Establishment</t>
  </si>
  <si>
    <t>68.62.11</t>
  </si>
  <si>
    <t>DEMAND NO. 17</t>
  </si>
  <si>
    <t>INFORMATION AND PUBLIC RELATION</t>
  </si>
  <si>
    <t>Information and Publicity</t>
  </si>
  <si>
    <t>Advertising and Visual Publicity</t>
  </si>
  <si>
    <t>Information Centres</t>
  </si>
  <si>
    <t>Photo Services</t>
  </si>
  <si>
    <t>Sikkim Herald</t>
  </si>
  <si>
    <t>Telecommunication and Electronic Industries</t>
  </si>
  <si>
    <t>62.00.88</t>
  </si>
  <si>
    <t>60.45.76</t>
  </si>
  <si>
    <t>Anti-erosion/Flood Management Works (Central Share)</t>
  </si>
  <si>
    <t>60.47.76</t>
  </si>
  <si>
    <t>60.48.76</t>
  </si>
  <si>
    <t>60.64.13</t>
  </si>
  <si>
    <t>Flood Control and Drainage</t>
  </si>
  <si>
    <t>Civil Works</t>
  </si>
  <si>
    <t>60.44.72</t>
  </si>
  <si>
    <t>Flood Control and River Training</t>
  </si>
  <si>
    <t>67.70.71</t>
  </si>
  <si>
    <t>Compensation under the Sikkim Compensation to Victims or their Dependents Scheme, 2011</t>
  </si>
  <si>
    <t>LABOUR</t>
  </si>
  <si>
    <t>Labour and Employment</t>
  </si>
  <si>
    <t>Industrial Training Institutes</t>
  </si>
  <si>
    <t>60.00.21</t>
  </si>
  <si>
    <t>Industrial Training Institute, Namchi</t>
  </si>
  <si>
    <t>Land Revenue</t>
  </si>
  <si>
    <t>District Collectorate</t>
  </si>
  <si>
    <t>District Administration</t>
  </si>
  <si>
    <t>District Establishments</t>
  </si>
  <si>
    <t>Other Establishments</t>
  </si>
  <si>
    <t>Sub-Divisional Establishments</t>
  </si>
  <si>
    <t>60.50.13</t>
  </si>
  <si>
    <t>60.51.13</t>
  </si>
  <si>
    <t>60.52.01</t>
  </si>
  <si>
    <t>60.52.11</t>
  </si>
  <si>
    <t>60.52.13</t>
  </si>
  <si>
    <t>60.55.13</t>
  </si>
  <si>
    <t>Ravangla Sub-Division</t>
  </si>
  <si>
    <t>60.57.13</t>
  </si>
  <si>
    <t>Dzongu</t>
  </si>
  <si>
    <t>60.58.13</t>
  </si>
  <si>
    <t>Kabi</t>
  </si>
  <si>
    <t>60.59.13</t>
  </si>
  <si>
    <t>Rangpo</t>
  </si>
  <si>
    <t>60.60.13</t>
  </si>
  <si>
    <t>Yangang</t>
  </si>
  <si>
    <t>60.61.13</t>
  </si>
  <si>
    <t>Jorethang</t>
  </si>
  <si>
    <t>60.62.13</t>
  </si>
  <si>
    <t>Yoksum</t>
  </si>
  <si>
    <t>60.63.13</t>
  </si>
  <si>
    <t>Dentam</t>
  </si>
  <si>
    <t>Rural Housing</t>
  </si>
  <si>
    <t>Reconstruction of Tashiling Secretariat</t>
  </si>
  <si>
    <t>78.00.71</t>
  </si>
  <si>
    <t>Drawing Design &amp; Execution of Tashiling Secretariat</t>
  </si>
  <si>
    <t>Law Department</t>
  </si>
  <si>
    <t>Advocate General's Office</t>
  </si>
  <si>
    <t>24.60.01</t>
  </si>
  <si>
    <t>Vigilance</t>
  </si>
  <si>
    <t>Sikkim State Human Right Commission</t>
  </si>
  <si>
    <t>Regional Transport Office at Gangtok</t>
  </si>
  <si>
    <t>Grant for Road Safety Fund</t>
  </si>
  <si>
    <t>Motor Vehicles Division</t>
  </si>
  <si>
    <t>27.00.01</t>
  </si>
  <si>
    <t>27.00.72</t>
  </si>
  <si>
    <t>Ex-gratia Payments for the families of Deceased Drivers</t>
  </si>
  <si>
    <t>27.00.73</t>
  </si>
  <si>
    <t>Vahan &amp; Sarathi</t>
  </si>
  <si>
    <t>Motor Vehicles  Division</t>
  </si>
  <si>
    <t>DEMAND NO. 27</t>
  </si>
  <si>
    <t>29.00.13</t>
  </si>
  <si>
    <t>DEMAND NO. 28</t>
  </si>
  <si>
    <t>Department of Personnel, AR &amp; Training</t>
  </si>
  <si>
    <t>Accounts &amp; Administrative Training Institute</t>
  </si>
  <si>
    <t>Economic Advice and Statistics</t>
  </si>
  <si>
    <t>Aadhaar Enabled Application</t>
  </si>
  <si>
    <t>DEMAND NO. 30</t>
  </si>
  <si>
    <t>POLICE</t>
  </si>
  <si>
    <t>Director General of Police</t>
  </si>
  <si>
    <t>60.00.41</t>
  </si>
  <si>
    <t>Secret Service Expenditure</t>
  </si>
  <si>
    <t>Police Training Centre</t>
  </si>
  <si>
    <t>Crime Investigation &amp; Vigilance</t>
  </si>
  <si>
    <t>Intelligence Branch</t>
  </si>
  <si>
    <t>Crime Investigation Branch</t>
  </si>
  <si>
    <t>63.00.51</t>
  </si>
  <si>
    <t>Special Police</t>
  </si>
  <si>
    <t>Sikkim Armed Police</t>
  </si>
  <si>
    <t>64.00.51</t>
  </si>
  <si>
    <t>India Reserve Battalion</t>
  </si>
  <si>
    <t>India Reserve Battalion (2nd IRBn)</t>
  </si>
  <si>
    <t>66.00.51</t>
  </si>
  <si>
    <t>India Reserve Battalion  (2nd IRBn)</t>
  </si>
  <si>
    <t>India Reserve Battalion (3rd IRBn)</t>
  </si>
  <si>
    <t>67.00.51</t>
  </si>
  <si>
    <t>State Police Headquarters</t>
  </si>
  <si>
    <t>Reserve Lines &amp; Police Band</t>
  </si>
  <si>
    <t>District Police</t>
  </si>
  <si>
    <t>Range Office</t>
  </si>
  <si>
    <t>Wireless &amp; Computers</t>
  </si>
  <si>
    <t>Police Communication Branch</t>
  </si>
  <si>
    <t>70.00.51</t>
  </si>
  <si>
    <t>Modernisation of Police Force</t>
  </si>
  <si>
    <t>19.00.83</t>
  </si>
  <si>
    <t>Check-Posts Administration (Head Quarter)</t>
  </si>
  <si>
    <t>74.00.11</t>
  </si>
  <si>
    <t>74.00.13</t>
  </si>
  <si>
    <t>61.82.27</t>
  </si>
  <si>
    <t>Home Guards (50% Expenditure to be reimbursed by GOI)</t>
  </si>
  <si>
    <t>Fire Protection and Control</t>
  </si>
  <si>
    <t>Police Housing</t>
  </si>
  <si>
    <t>Capital Outlay on Police</t>
  </si>
  <si>
    <t>60.61.75</t>
  </si>
  <si>
    <t>Construction of Police Quarters, Station 
and Outposts</t>
  </si>
  <si>
    <t>Fire Services</t>
  </si>
  <si>
    <t>44.00.71</t>
  </si>
  <si>
    <t>Construction of Fire Station</t>
  </si>
  <si>
    <t>Power</t>
  </si>
  <si>
    <t>71.00.71</t>
  </si>
  <si>
    <t>00.44.51</t>
  </si>
  <si>
    <t>Motor Vehicle</t>
  </si>
  <si>
    <t>State Electricity Regulatory Commission</t>
  </si>
  <si>
    <t>00.49.31</t>
  </si>
  <si>
    <t>Non-Conventional Sources of Energy</t>
  </si>
  <si>
    <t>New &amp; Renewable Sources of Energy</t>
  </si>
  <si>
    <t>Grants -in-Aid to SREDA</t>
  </si>
  <si>
    <t>Remodelling of Power Distribution System at Rangpo Town, East Sikkim (NLCPR)</t>
  </si>
  <si>
    <t>Misc. Distribution Schemes (East) (State Plan)</t>
  </si>
  <si>
    <t>Major Work (State Share)</t>
  </si>
  <si>
    <t>87.00.53</t>
  </si>
  <si>
    <t xml:space="preserve">Integrated Power Development Scheme (IPDS) </t>
  </si>
  <si>
    <t>96.00.53</t>
  </si>
  <si>
    <t>DEMAND NO. 32</t>
  </si>
  <si>
    <t>PRINTING AND STATIONARY</t>
  </si>
  <si>
    <t>Stationery and Printing</t>
  </si>
  <si>
    <t>Government Presses</t>
  </si>
  <si>
    <t>Sikkim Government Press, Gangtok</t>
  </si>
  <si>
    <t>Sewerage Services</t>
  </si>
  <si>
    <t>Schemes under 10% Lumpsum Provision for NE States including Sikkim (Central Share)</t>
  </si>
  <si>
    <t>Water Supply Scheme for Soreng in West Sikkim</t>
  </si>
  <si>
    <t>Water Supply Scheme for Chakung in West Sikkim</t>
  </si>
  <si>
    <t>Water Supply Scheme for South District</t>
  </si>
  <si>
    <t>73.00.71</t>
  </si>
  <si>
    <t>74.00.72</t>
  </si>
  <si>
    <t>Augmentation of Dentam Water Supply Scheme Phase I (NEC)</t>
  </si>
  <si>
    <t>74.00.73</t>
  </si>
  <si>
    <t>Augmentation of Dentam Water Supply Scheme Phase II (NEC)</t>
  </si>
  <si>
    <t xml:space="preserve">Drainage and Sewerage System
</t>
  </si>
  <si>
    <t>Roads and Bridges Department</t>
  </si>
  <si>
    <t>Maintenance &amp; Repairs of Roads under East District</t>
  </si>
  <si>
    <t>35.44.13</t>
  </si>
  <si>
    <t>35.44.26</t>
  </si>
  <si>
    <t>35.44.51</t>
  </si>
  <si>
    <t>35.46.13</t>
  </si>
  <si>
    <t>35.46.51</t>
  </si>
  <si>
    <t>35.48.01</t>
  </si>
  <si>
    <t>35.48.13</t>
  </si>
  <si>
    <t>35.48.51</t>
  </si>
  <si>
    <t>Chief Engineer (Mechanical) Establishment</t>
  </si>
  <si>
    <t>35.60.11</t>
  </si>
  <si>
    <t>35.60.51</t>
  </si>
  <si>
    <t>60.45.71</t>
  </si>
  <si>
    <t>Removal of Deficiencies in Existing Network</t>
  </si>
  <si>
    <t>60.45.80</t>
  </si>
  <si>
    <t>State Share for CSS (Economic Importance)</t>
  </si>
  <si>
    <t>60.45.96</t>
  </si>
  <si>
    <t>60.46.71</t>
  </si>
  <si>
    <t>60.47.71</t>
  </si>
  <si>
    <t>Removal of Deficiencies in Existing 
Network</t>
  </si>
  <si>
    <t>60.48.71</t>
  </si>
  <si>
    <t>62.00.78</t>
  </si>
  <si>
    <t>Link Road from Amlisay to Sokpay (4 Kms)</t>
  </si>
  <si>
    <t>37.00.81</t>
  </si>
  <si>
    <t>Special Programmes for Rural Development</t>
  </si>
  <si>
    <t>Integrated Rural Development Programme</t>
  </si>
  <si>
    <t>East district</t>
  </si>
  <si>
    <t>Duga  Block Administrative Centre</t>
  </si>
  <si>
    <t>45.71.13</t>
  </si>
  <si>
    <t>Rhenock  Block Administrative Centre</t>
  </si>
  <si>
    <t>45.72.13</t>
  </si>
  <si>
    <t>Pakyong  Block Administrative Centre</t>
  </si>
  <si>
    <t>45.73.13</t>
  </si>
  <si>
    <t>Rakdong Tintek Block Administrative Centre</t>
  </si>
  <si>
    <t>45.76.13</t>
  </si>
  <si>
    <t>Khamdong  Block Administrative Centre</t>
  </si>
  <si>
    <t>45.77.13</t>
  </si>
  <si>
    <t>Ranka  Block Administrative Centre</t>
  </si>
  <si>
    <t>45.78.13</t>
  </si>
  <si>
    <t>Parakha  Block Administrative Centre</t>
  </si>
  <si>
    <t>45.80.13</t>
  </si>
  <si>
    <t>Yuksom  Block Administrative Centre</t>
  </si>
  <si>
    <t>46.71.13</t>
  </si>
  <si>
    <t>Gyalshing  Block Administrative Centre</t>
  </si>
  <si>
    <t>46.72.13</t>
  </si>
  <si>
    <t>Dentam  Block Administrative Centre</t>
  </si>
  <si>
    <t>46.73.13</t>
  </si>
  <si>
    <t>Kaluk  Block Administrative Centre</t>
  </si>
  <si>
    <t>46.74.13</t>
  </si>
  <si>
    <t>Soreng  Block Administrative Centre</t>
  </si>
  <si>
    <t>46.75.13</t>
  </si>
  <si>
    <t>Daramdin  Block Administrative Centre</t>
  </si>
  <si>
    <t>46.76.13</t>
  </si>
  <si>
    <t>Hee Bermiok  Block Administrative Centre</t>
  </si>
  <si>
    <t>46.77.13</t>
  </si>
  <si>
    <t>Chongrang  Block Administrative Centre</t>
  </si>
  <si>
    <t>46.78.13</t>
  </si>
  <si>
    <t>Chakung-Chumbong  Block Administrative Centre</t>
  </si>
  <si>
    <t>46.79.13</t>
  </si>
  <si>
    <t>Kabi Tingda Block Administrative Centre</t>
  </si>
  <si>
    <t>47.71.13</t>
  </si>
  <si>
    <t>Mangan Block Administrative Centre</t>
  </si>
  <si>
    <t>47.72.13</t>
  </si>
  <si>
    <t>Chungthang Block Administrative Centre</t>
  </si>
  <si>
    <t>47.73.13</t>
  </si>
  <si>
    <t>Passingdong (Dzongu) Block Administrative Centre</t>
  </si>
  <si>
    <t>47.74.13</t>
  </si>
  <si>
    <t>Temi Tarku Block Administrative Centre</t>
  </si>
  <si>
    <t>48.71.13</t>
  </si>
  <si>
    <t>Melli (Sumbuk) Block Administrative Centre</t>
  </si>
  <si>
    <t>48.72.13</t>
  </si>
  <si>
    <t>Wok (Sikhip)  Block Administrative Centre</t>
  </si>
  <si>
    <t>48.73.13</t>
  </si>
  <si>
    <t>Yangang Block Administrative Centre</t>
  </si>
  <si>
    <t>48.74.13</t>
  </si>
  <si>
    <t>Namchi Block Administrative Centre</t>
  </si>
  <si>
    <t>48.75.13</t>
  </si>
  <si>
    <t>Ravongla Block Administrative Centre</t>
  </si>
  <si>
    <t>48.76.13</t>
  </si>
  <si>
    <t>Namthang  Block Administrative Centre</t>
  </si>
  <si>
    <t>48.78.13</t>
  </si>
  <si>
    <t>Nandugaon  Block Administrative Centre</t>
  </si>
  <si>
    <t>48.79.13</t>
  </si>
  <si>
    <t>National Rural Livelihood Mission (NRLM) Central Share</t>
  </si>
  <si>
    <t>Panchayati Raj</t>
  </si>
  <si>
    <t>36.45.87</t>
  </si>
  <si>
    <t>Village Water Supply Scheme (HCM's Tour)</t>
  </si>
  <si>
    <t>36.46.83</t>
  </si>
  <si>
    <t>36.47.82</t>
  </si>
  <si>
    <t>36.48.84</t>
  </si>
  <si>
    <t>DEMAND NO. 36</t>
  </si>
  <si>
    <t>Other Scientific Research</t>
  </si>
  <si>
    <t>Science and Technology Department</t>
  </si>
  <si>
    <t>National e-Governance Action Plan (NeGAP)</t>
  </si>
  <si>
    <t>Integrated Depot Management System 
(Central Share)</t>
  </si>
  <si>
    <t>63.00.21</t>
  </si>
  <si>
    <t>Maintenance and  Repairs</t>
  </si>
  <si>
    <t>Welfare of Handicapped</t>
  </si>
  <si>
    <t>Welfare Activities</t>
  </si>
  <si>
    <t>Other Child Welfare Programme</t>
  </si>
  <si>
    <t>Grant-in-Aid to State Commission for Protection of Rights of Children</t>
  </si>
  <si>
    <t>Integrated Child Protection Scheme (ICPS) (Central Share)</t>
  </si>
  <si>
    <t xml:space="preserve">Social Welfare Board </t>
  </si>
  <si>
    <t>Construction of Anganwadi Centre</t>
  </si>
  <si>
    <t>Capital Outlay on Social Security and Welfare</t>
  </si>
  <si>
    <t>60.44.50</t>
  </si>
  <si>
    <t>Stadium, Gymnasium and Playgrounds</t>
  </si>
  <si>
    <t>Tourist Destination Projects</t>
  </si>
  <si>
    <t>Maintenance and Repairs of Bazars under East District</t>
  </si>
  <si>
    <t>Maintenance and Repairs of Bazars under South District</t>
  </si>
  <si>
    <t>61.65.27</t>
  </si>
  <si>
    <t>61.66.27</t>
  </si>
  <si>
    <t>Urban Development and Housing 
Department</t>
  </si>
  <si>
    <t>42.45.71</t>
  </si>
  <si>
    <t>Sanitation of Gangtok Town</t>
  </si>
  <si>
    <t>42.45.72</t>
  </si>
  <si>
    <t>Sanitation of Other Bazars</t>
  </si>
  <si>
    <t>42.48.72</t>
  </si>
  <si>
    <t>00.44.71</t>
  </si>
  <si>
    <t>Maintenance of Gangtok Town</t>
  </si>
  <si>
    <t>62.44.27</t>
  </si>
  <si>
    <t>00.48.73</t>
  </si>
  <si>
    <t>Improvement of Urban Roads</t>
  </si>
  <si>
    <t>Maintenance of Other Bazars</t>
  </si>
  <si>
    <t>Garbage Disposal</t>
  </si>
  <si>
    <t>61.45.51</t>
  </si>
  <si>
    <t>61.48.51</t>
  </si>
  <si>
    <t>Parks and Gardens</t>
  </si>
  <si>
    <t>62.45.21</t>
  </si>
  <si>
    <t>62.45.27</t>
  </si>
  <si>
    <t>62.45.50</t>
  </si>
  <si>
    <t>DEMAND NO. 42</t>
  </si>
  <si>
    <t>VIGILANCE</t>
  </si>
  <si>
    <t>Other Vigilance Agencies</t>
  </si>
  <si>
    <t>DEMAND NO. 43</t>
  </si>
  <si>
    <t>PANCHAYATI RAJ INSTITUTE</t>
  </si>
  <si>
    <t>ADC (Development) Pakyong</t>
  </si>
  <si>
    <t>00.69.13</t>
  </si>
  <si>
    <t>ADC (Development) Soreng</t>
  </si>
  <si>
    <t>00.71.13</t>
  </si>
  <si>
    <t>ADC (Development) Chungthang</t>
  </si>
  <si>
    <t>00.72.13</t>
  </si>
  <si>
    <t>Skill Devlopment and Entrepreneurship</t>
  </si>
  <si>
    <t xml:space="preserve"> AGRICULTURE DEPARTMENT</t>
  </si>
  <si>
    <t>See page 1 of the Demand for Grants for 2019-20</t>
  </si>
  <si>
    <t>ANIMAL HUSBANDRY  AND VETERINARY SERVICES</t>
  </si>
  <si>
    <t>See page 12 of  the Demand for Grants for 2019-20</t>
  </si>
  <si>
    <t>See page 30 of  the Demand for Grants for 2019-20</t>
  </si>
  <si>
    <t>CULTURE DEPARTMENT</t>
  </si>
  <si>
    <t>See page 44 of the Demand for Grants for 2019-20</t>
  </si>
  <si>
    <t>See page 48 of the Demand for Grants for 2019-20</t>
  </si>
  <si>
    <t xml:space="preserve">The Supplementary is required for </t>
  </si>
  <si>
    <t>EDUCATION DEPARTMENT</t>
  </si>
  <si>
    <t>See page 51 of the Demand for Grants for 2019-20</t>
  </si>
  <si>
    <t>See page 74 of the Demand for Grants for 2019-20</t>
  </si>
  <si>
    <t xml:space="preserve">FOOD AND  CIVIL SUPPLIES </t>
  </si>
  <si>
    <t>See page 94 of the Demand for Grants for 2019-20</t>
  </si>
  <si>
    <t xml:space="preserve">FOREST AND  ENVIRONMENT </t>
  </si>
  <si>
    <t>See page 102 of the Demand for Grants for 2019-20</t>
  </si>
  <si>
    <t>HEALTH AND FAMILY WELFARE</t>
  </si>
  <si>
    <t>See page 125 of the Demand for Grants for 2019-20</t>
  </si>
  <si>
    <t>See page 144 of the Demand for Grants for 2019-20</t>
  </si>
  <si>
    <t>HORTICULTURE DEPARTMENT</t>
  </si>
  <si>
    <t>See page 152 of the Demand for Grants for 2019-20</t>
  </si>
  <si>
    <t>See page 159 of the Demand for Grants for 2019-20</t>
  </si>
  <si>
    <t>See page 166 of the Demand for Grants for 2019-20</t>
  </si>
  <si>
    <t>See page 170 of the Demand for Grants for 2019-20</t>
  </si>
  <si>
    <t>WATER RESOURCES DEPARTMENT</t>
  </si>
  <si>
    <t>See page 172 of the Demand for Grants for 2019-20</t>
  </si>
  <si>
    <t>See page 179 of the Demand for Grants for 2019-20</t>
  </si>
  <si>
    <t>See page 184 of the Demand for Grants for 2019-20</t>
  </si>
  <si>
    <t>See page 185 of the Demand for Grants for 2019-20</t>
  </si>
  <si>
    <t>See page 204 of the Demand for Grants for 2019-20</t>
  </si>
  <si>
    <t xml:space="preserve"> PARLIAMENTARY AFFAIRS</t>
  </si>
  <si>
    <t>See page 207 of the Demand for Grants for 2019-20</t>
  </si>
  <si>
    <t>DEPARTMENT OF PERSONNEL</t>
  </si>
  <si>
    <t>See page210 of the Demand for Grants for 2019-20.</t>
  </si>
  <si>
    <t>See page 212 of the Demand for Grants for 2019-20</t>
  </si>
  <si>
    <t>See page 216 of the Demand for Grants for 2019-20</t>
  </si>
  <si>
    <t>POWER</t>
  </si>
  <si>
    <t>See page 228 of the Demand for Grants for 2019-20</t>
  </si>
  <si>
    <t>See page 251 of the Demand for Grants for 2019-20</t>
  </si>
  <si>
    <t xml:space="preserve"> PUBLIC HEALTH ENGINEERING</t>
  </si>
  <si>
    <t>See page 253 of the Demand for Grants for 2019-20</t>
  </si>
  <si>
    <t>See page 263of the Demand for Grants for 2019-20</t>
  </si>
  <si>
    <t>RURAL DEVELOPMENT DEPARTMENT</t>
  </si>
  <si>
    <t>See page 278 of the Demand for Grants for 2019-20</t>
  </si>
  <si>
    <t>SCIENCE AND  TECHNOLOGY</t>
  </si>
  <si>
    <t>See page 301 of the Demand for Grants for 2019-20</t>
  </si>
  <si>
    <t>See page 303 of the Demand for Grants for 2019-20</t>
  </si>
  <si>
    <t>SOCIAL JUSTICE AND WELFARE</t>
  </si>
  <si>
    <t>See page 305 of the Demand for Grants for 2019-20</t>
  </si>
  <si>
    <t>See page 329 of the Demand for Grants for 2019-20</t>
  </si>
  <si>
    <t>See page 332 of the Demand for Grants for 2019-20</t>
  </si>
  <si>
    <t xml:space="preserve">URBAN DEVELOPMENT </t>
  </si>
  <si>
    <t>See page 341 of the Demand for Grants for 2019-20</t>
  </si>
  <si>
    <t>See page357 of the Demand for Grants for 2019-20</t>
  </si>
  <si>
    <t>See page 358 of the Demand for Grants for 2019-20</t>
  </si>
  <si>
    <t>SKILL DEVELOPMENT DEPARTMENT</t>
  </si>
  <si>
    <t>See page 368 of the Demand for Grants for 2019-20</t>
  </si>
  <si>
    <t>Other Livestock Development</t>
  </si>
  <si>
    <t>00.46.02</t>
  </si>
  <si>
    <t>60.71.31</t>
  </si>
  <si>
    <t>Primary &amp; Junior High School</t>
  </si>
  <si>
    <t>South Districts</t>
  </si>
  <si>
    <t>Establishment of State Institute of Science &amp; Technology (SIST)</t>
  </si>
  <si>
    <t>Forestry and Wildlife</t>
  </si>
  <si>
    <t>National Afforestation Programme 
(Green India Mission and Forest Management)</t>
  </si>
  <si>
    <t>11.00.84</t>
  </si>
  <si>
    <t>Green India Mission (State Share)</t>
  </si>
  <si>
    <t>12.67.83</t>
  </si>
  <si>
    <t>Biodiversity of Kanchendzonga Biosphere Reserve (State Share)</t>
  </si>
  <si>
    <t>Wildlife Preservation</t>
  </si>
  <si>
    <t>Integrated Development of Wildlife Habitats</t>
  </si>
  <si>
    <t>13.45.90</t>
  </si>
  <si>
    <t>Development of Phangulakha Sanctuary (State Share)</t>
  </si>
  <si>
    <t>13.45.91</t>
  </si>
  <si>
    <t>Environmental Forestry &amp; Wildlife</t>
  </si>
  <si>
    <t>Environmental Research and Ecological 
Regeneration</t>
  </si>
  <si>
    <t>12.00.95</t>
  </si>
  <si>
    <t>Conservation and Management of Nakuchu Wetland  (State Share)</t>
  </si>
  <si>
    <t>Development of Kyongnosla Alpine Sanctuary (State Share)</t>
  </si>
  <si>
    <t>Chief Minister Rural Housing Mission Phase I
(State Share)</t>
  </si>
  <si>
    <t>37.00.02</t>
  </si>
  <si>
    <t>60.44.02</t>
  </si>
  <si>
    <t>63.44.31</t>
  </si>
  <si>
    <t>Grant-in- aid to Sikkim State Human Right Commission</t>
  </si>
  <si>
    <t>Construction of Ranka Sajong Road</t>
  </si>
  <si>
    <t>62.00.92</t>
  </si>
  <si>
    <t>Purchase of medicines and consumables.</t>
  </si>
  <si>
    <t>60.45.69</t>
  </si>
  <si>
    <t xml:space="preserve">Construction of New Roads </t>
  </si>
  <si>
    <t>Payment of Contractor bills for the Fair weather roads.</t>
  </si>
  <si>
    <t>Payment of Land and Forest Compensation.</t>
  </si>
  <si>
    <t>82.44.81</t>
  </si>
  <si>
    <t>Development of Crematorium Complex at Jalipool (State Share)</t>
  </si>
  <si>
    <t>61.00.92</t>
  </si>
  <si>
    <t>46.83.54</t>
  </si>
  <si>
    <t>13.46.89</t>
  </si>
  <si>
    <t>Development of Bersay Rhododendron Sanctuary (State Share)</t>
  </si>
  <si>
    <t>66.44.73</t>
  </si>
  <si>
    <t>Facelifting, repair and other allied works at All India Service quarters at Lumsey, East Sikkim.</t>
  </si>
  <si>
    <t>60.46.98</t>
  </si>
  <si>
    <t>Improvement of Reshi-Legship to Bermiok Road (NEC) State Share</t>
  </si>
  <si>
    <t>Providing wire netting across 15 Jhoras.</t>
  </si>
  <si>
    <t>72.00.76</t>
  </si>
  <si>
    <t>Providing water supply scheme to Central University at Yangang South Sikkim (NLCPR) - State Share</t>
  </si>
  <si>
    <t>39.66.55</t>
  </si>
  <si>
    <t xml:space="preserve">Drug De-addiction cum Rehablitation centre  at Kitchu Dumra, South Sikkim </t>
  </si>
  <si>
    <t>63.71.02</t>
  </si>
  <si>
    <t>63.72.02</t>
  </si>
  <si>
    <t>63.74.02</t>
  </si>
  <si>
    <t>39.66.58</t>
  </si>
  <si>
    <t>Upgradation of State Portal &amp; Development of Mobile Application</t>
  </si>
  <si>
    <t>02.00.84</t>
  </si>
  <si>
    <t>Horticulture Mission for North East &amp; Himalayan States (State Share)</t>
  </si>
  <si>
    <t>Laying of Sewer Sub Main Line above Gas Godown, Lumsay</t>
  </si>
  <si>
    <t>16.00.70</t>
  </si>
  <si>
    <t>70.00.87</t>
  </si>
  <si>
    <t>Upgradation &amp; Modernization of RWT lines and WTP for greater Gangtok Water Supply Schemes -State Share</t>
  </si>
  <si>
    <t>Photo frame of HCM</t>
  </si>
  <si>
    <t>ICPS State Share</t>
  </si>
  <si>
    <t>62.00.87</t>
  </si>
  <si>
    <t>Upgradation of Road from Kongri to Labdang, West Sikkim</t>
  </si>
  <si>
    <t>Construction of Bridges in North Sikkim</t>
  </si>
  <si>
    <t>72.00.80</t>
  </si>
  <si>
    <t>(h)</t>
  </si>
  <si>
    <t>66.00.73</t>
  </si>
  <si>
    <t>Land Compensation for setting up of Hazardous Wastes Treatment Storage and Disposal Facility</t>
  </si>
  <si>
    <t>meeting the shortfall in wages</t>
  </si>
  <si>
    <t>meeting  the shortfall to meet the liabilities.</t>
  </si>
  <si>
    <t>63.52.02</t>
  </si>
  <si>
    <t>63.52.76</t>
  </si>
  <si>
    <t>Maintenence of Electrical Installations under Soreng Sub-Division</t>
  </si>
  <si>
    <t>Mangalbarey</t>
  </si>
  <si>
    <t>46.80.13</t>
  </si>
  <si>
    <t>45.77.02</t>
  </si>
  <si>
    <t>46.80.11</t>
  </si>
  <si>
    <t xml:space="preserve">* </t>
  </si>
  <si>
    <t>New Head</t>
  </si>
  <si>
    <t>Adjustment of Advance</t>
  </si>
  <si>
    <t>Product/Infrastructure Development for Destination and Circuits</t>
  </si>
  <si>
    <t>Maintenance &amp; Repairs of Govt. Quarters under North District</t>
  </si>
  <si>
    <t>39.61.02</t>
  </si>
  <si>
    <t>67.00.52</t>
  </si>
  <si>
    <t>Repair of Potholes</t>
  </si>
  <si>
    <t>36.45.79</t>
  </si>
  <si>
    <t>04.00.80</t>
  </si>
  <si>
    <t>State fund for Persons with Disabilities</t>
  </si>
  <si>
    <t>39.66.82</t>
  </si>
  <si>
    <t>78.00.31</t>
  </si>
  <si>
    <t>02.00.86</t>
  </si>
  <si>
    <t>National Mission on Micro Irrigation (State Share)</t>
  </si>
  <si>
    <t>clearing of pending liablities</t>
  </si>
  <si>
    <t>Civil Supplies</t>
  </si>
  <si>
    <t>Sikkim State Consumer Disputes Redressal Commission</t>
  </si>
  <si>
    <t>Payment of honorarium of President and Members</t>
  </si>
  <si>
    <t xml:space="preserve">(c)
</t>
  </si>
  <si>
    <t>Purchase of books (Atal Bhandari)</t>
  </si>
  <si>
    <t>Maintenance &amp; repairs of Office buildings</t>
  </si>
  <si>
    <t>Repair of Office of the DGP</t>
  </si>
  <si>
    <t>Repair of PWD Guest House at Chakung, West Sikkim.</t>
  </si>
  <si>
    <t>80.800</t>
  </si>
  <si>
    <t xml:space="preserve">Construction of Guest House </t>
  </si>
  <si>
    <t>76.00.71</t>
  </si>
  <si>
    <t>Chief Minister's Gold Cup &amp; Talent Hunt (Rs. 10.00 lakh each)</t>
  </si>
  <si>
    <t>Capital Outlay on Village and Small Industries</t>
  </si>
  <si>
    <t>Industrial Estate</t>
  </si>
  <si>
    <t>39.66.59</t>
  </si>
  <si>
    <t>Construction of Destitute Home (Child Care Institute) at Begha, Dentam, West Sikkim (State Share)</t>
  </si>
  <si>
    <t>36.45.78</t>
  </si>
  <si>
    <t xml:space="preserve">Completion of Lower Syari Road to Ranipool </t>
  </si>
  <si>
    <t>36.48.86</t>
  </si>
  <si>
    <t xml:space="preserve">Water Supply Scheme </t>
  </si>
  <si>
    <t>Habitat Centre CSOI</t>
  </si>
  <si>
    <t>Construction of 6 roomed school building at Ben SS School</t>
  </si>
  <si>
    <t>Community Centre at Tarku, South Sikkim</t>
  </si>
  <si>
    <t>Construction of Police Station at Gyalshing and Naya Bazar in West Sikkim</t>
  </si>
  <si>
    <t>Carpeting of Jorethang Circular Road via Majhi Gaon under Zoom- Salghari Constituency</t>
  </si>
  <si>
    <t>Payment of Contractor bills of the following works (i) Carpeting of Nayabazar-Daramdin Pureytar Road,West sikkim,(ii)Construction of New Road from Chakung Soreng to Barbotey via Rupsang 3 km, West Sikkim. (iii) Construction of approach road from Singling Irrigation Office to Lower Singling under Soreng- Chakung Constituency (iv) Construction of new road from Upper Thungling Alley to Lower Dodok Ward No. 4 under Dodok GPU, Daramdin Constituency.</t>
  </si>
  <si>
    <t>Extension of Playground and Construction of pavilion at Sombaria School ground at Daramdin Constituency</t>
  </si>
  <si>
    <t>Fuel for ambulance</t>
  </si>
  <si>
    <t>Sub-mission on Seeds and Planting Materials (SMSP)- Central Share</t>
  </si>
  <si>
    <t>Yak and other Highlander Livestock Welfare</t>
  </si>
  <si>
    <t>Pre-emptive measures during calamities of Yak and other Highlander Livestock in North Sikkim</t>
  </si>
  <si>
    <t>Sowa Rigpa Project</t>
  </si>
  <si>
    <t>71.00.31</t>
  </si>
  <si>
    <t>Grants-in -Aid</t>
  </si>
  <si>
    <t>Purchase of Vehicle (Payment of Old Liabilities)</t>
  </si>
  <si>
    <t>The supplementary is required for:</t>
  </si>
  <si>
    <t xml:space="preserve">(a) </t>
  </si>
  <si>
    <t>Fodder for yaks</t>
  </si>
  <si>
    <t>Special repair of internal &amp; external painting and other allied works at State Guest House, Gangtok.</t>
  </si>
  <si>
    <t>60.00.48</t>
  </si>
  <si>
    <t>Participation in Maghey Mela, Jorethang</t>
  </si>
  <si>
    <t>Repair and Maintenance work at Sikkim Archives</t>
  </si>
  <si>
    <t>Thakurbari Mandir (Rs. 300.00 lakh), Rai Mangkhim at Ranka (Rs. 400.00 lakh) , Painting of Statue of Guru Rimpoche and other maintenance work at Samdruptse (Rs. 30.00 lakh) &amp; Construction of various Gumpas, Mandirs, Churches and other religious places in Sikkim (Rs. 100.00 lakh)</t>
  </si>
  <si>
    <t>70.48.85</t>
  </si>
  <si>
    <t>(i) Payment of pending stationery bills of Jorethang &amp; Geyzing office, (ii) Adjustment bills of tyres and tubes payable to STCS, (iii) Payment of tour fuel to the touring officers.</t>
  </si>
  <si>
    <t>(i) E-Abkari (Rs. 20 lakh), (ii) Purchase of Vehicle (Rs. 8 lakh), (iii) Repair of Quarters (Rs.15 lakh), (iv) Settlement of advance adjustment bills for purchase of furniture, etc. payable to STCS                           (Rs. 1 lakh), (v) Settlement of advance adjustment bills for purchase of summer uniform payable to SIMFED (Rs. 5 lakh), (vi) Minor repair of touring vehicles (Rs. 4 lakh), (vii) Training of Excise officials (Rs. 3 lakh).</t>
  </si>
  <si>
    <t>13.47.02</t>
  </si>
  <si>
    <t>13.48.02</t>
  </si>
  <si>
    <t>Promotion of Sustainable Forest Management (JICA-EAP) State Share</t>
  </si>
  <si>
    <t>Green Tribunal Directive for Bank Gurantee (Rs.500 lakh) and Automation and Digitization of 23 Check post (Rs. 30 lakh)</t>
  </si>
  <si>
    <t>Electrical Wiring at Namchi Prision (Rs.1.50 lakh).</t>
  </si>
  <si>
    <t>Deep tube well boring at Sikkim House, Guwahati.</t>
  </si>
  <si>
    <t>Growth Centre at Samlik Marchak (State Share)</t>
  </si>
  <si>
    <t>Arrear payment (Rs.49.03 lakh) and for OFOJ wages (Rs. 3.78 lakh).</t>
  </si>
  <si>
    <t>Press day celebration (Rs. 13.76 lakh) and Coffee Table Book ( Rs.0.40 lakh).</t>
  </si>
  <si>
    <t>(i) JTW at 5th Mile Tadong, Lumsey, Near STCS Godown (Rs. 5.00 lakh) (ii) JTW at Sichey Forest Check Post (near G. Lachungpa's house) (Rs. 5.00 lakh) (iii) JTW at Mamley (Chhamgaon) under Poklok-Kamrang Constituency (Rs. 50.00 lakh)</t>
  </si>
  <si>
    <t>Construction of Staircase to Heaven  (SPA)</t>
  </si>
  <si>
    <t>DEMAND NO. 21</t>
  </si>
  <si>
    <t>Upgradation and Modernisation of Power Distribution Network at Namchi its surrounding areas with high voltage distribution system (HVDS) 
(NLCPR)</t>
  </si>
  <si>
    <t>46.87.54</t>
  </si>
  <si>
    <t>Upgradation and Modernisation of Power Distribution Network at Namchi its surrounding areas with high voltage distribution system (HVDS) (NLCPR)</t>
  </si>
  <si>
    <t>8 Portable weighing pads @ Rs.4.60 lakh to be alloted to all the regional Transport Offices for conducting enroute checking of goods carrier to curb the practice of overloading which is a major factor of leakage of government revenue.</t>
  </si>
  <si>
    <t>Out of this amount, Rs. 25.00 lakh is for the salary of New Chairman.</t>
  </si>
  <si>
    <t>regularizing the expenditure incurred during Vote on Account for procurement of stationeries for UID section.</t>
  </si>
  <si>
    <t>Purchase of 15 nos. of vehicles for Police (Bolero @ 9 lakh each)</t>
  </si>
  <si>
    <t>Maintenance of X-ray baggage machine (Rs. 6.14 lakh) and pending electricity bills (Rs. 1.00 lakh).</t>
  </si>
  <si>
    <t>Construction of Fire station at Soreng.</t>
  </si>
  <si>
    <t>Construction of 2.15 Kms Link Road from Yangang -Makha Road to Yangang- Rangang Road</t>
  </si>
  <si>
    <t>Link Road from Phidang to Sangtok village, 
Lower Dzongu (2.5 Kms)</t>
  </si>
  <si>
    <t>Payment of contractor bills fo the work "Upgradation of Melli-Paiyong &amp; Kerabari Road, South Sikkim.</t>
  </si>
  <si>
    <t>Payment of contractor bill of the work " Construction of 1.5 km Diversion road from Yangang road to Helipad PMGSY road, South Sikkim.</t>
  </si>
  <si>
    <t>Payment of maintenance works and same will be reimbursed from Ministry of Road Transport and Highways, Govt. of India.</t>
  </si>
  <si>
    <t>Construction of two lane balanced cantilever bridge over River Kanaka at Kayum Dzongu (NESIDS- Central Share)</t>
  </si>
  <si>
    <t>Carpeting of Approach Road to Norbugang at Yuksom (0.55km)</t>
  </si>
  <si>
    <t>Pradhan Mantri Gram Sadak Yojana (PMGSY) 
(State Share)</t>
  </si>
  <si>
    <t>Rehabilitation Home for Persons suffering from 
Mental Illness</t>
  </si>
  <si>
    <t>Old Age Home at Kitchu Dumra, South Sikkim 
(State Share)</t>
  </si>
  <si>
    <t>Scheme for Adolescent Girls (SAG)- Central Share</t>
  </si>
  <si>
    <t>Upgradation of Kyongsa Play Ground upto International Standard with Track &amp; Field (SPA)- State Share</t>
  </si>
  <si>
    <t xml:space="preserve">Construction of Soreng Stadium 
(State Share)
</t>
  </si>
  <si>
    <t>Settlement of pending bills relating to: (i) Construction of Chief Secretary Bungalow and DGP Bungalow at Gangtok, East Sikkim (Rs.150.00 lakh), (ii) Construction of SDO's office at Pakyong, East Sikkim (Rs. 50.00 lakh) (iii) Construction of Vidhayak Awas Block A at Gangtok (Rs.32.00 lakh)               (iv) Construction of Vidhayak Awas Block C at Gangtok (Rs. 50.00 lakh)                                            (v) Construction of Co-operative Society Building at Nandugaon under Poklok- Kamrang Constituency for SHG (Rs. 50.00 lakh) (vi) Construction of Community Hall at Jorethang (Rs. 50.00 lakh)</t>
  </si>
  <si>
    <t>Roof repair works at Sangha Choeling Monastery, Pelling, West Sikkim</t>
  </si>
  <si>
    <t>Construction of Barrack at Rongyek Jail (Rs. 15.00 lakh) , Construction of Mura making shed at State Jail- Rongyek (Rs. 5.00 lakh).</t>
  </si>
  <si>
    <t>Development of mobile application (Rs. 7.50 lakh) and e- districts (Rs. 10.00 lakh).</t>
  </si>
  <si>
    <t>Rs.717.95 lakh is for the adjustment of the provision in regard to wages for OFOJ. This will not entail any net outgo and shall be met against the surrender from within the overall grants and Rs.25.00 lakh is for payment of bills of STCS,SCCS,SIMFED, Advocate Fees of supreme court, repairs bills of Govt. Vehicles and miscellaneous bills, proposal of WIFI installation in DoP premises,fees required for the preparation of database of Group C &amp; D employees of State Govt.</t>
  </si>
  <si>
    <t>PLANNING AND DEVELOPMENT</t>
  </si>
  <si>
    <t>Land Compensation (Rs.223.00 lakh), Land Compensation for construction of 66 KV/SC Tr. Tower Line from Rothak to Jorethang sub division, South Sikkim (Rs.40.71 lakh), Land Crops Afforestation payment value and crops compensation for Construction of 11/11 KV control room at Okhrey under RGGVY (Rs.16.59 lakh).</t>
  </si>
  <si>
    <t>Link Road from Tingrithang School to Mamley-Namchi-Sikip -Vok Road (State Share )</t>
  </si>
  <si>
    <t>(i)</t>
  </si>
  <si>
    <t>(i) Construction of Gangtok-Adampool-Ranka Sichey-Byepass road, East sikkim and Construction of Approach Road to Bethesda Church at Sang, East Sikkim (Rs.310.00 lakh) (ii) Construction of Shyari Road- Rs. 50.00 lakh. (iii) Construction of link road from Lower Chota Samdung to Diwanitar via Middle Chota Samdung (Rs. 50.00 lakh) (iv) Construction of various Roads (Rs. 100.00 lakh)</t>
  </si>
  <si>
    <t>Payment of Contractor bills of the following works (i) Improvement of Alignment and road geometrics along Syari Cooperative to Middle Syari school,East sikkim, (ii) Constructiion of Approach road from Marchak-Tumlabong road to Alley Busty, Samlik, East Sikkim</t>
  </si>
  <si>
    <t>(i) Water supply scheme at Jaubari to Lower kamrang source Pakchakey under Poklok- kamrang Constituency (Rs. 50.00 lakh)  (ii) Replacement and shifting the alignment of pipeline at Namthang from Chuba source to Namthang (WSS) under Namthang -Ratheypani Constituency (Rs. 25.00 lakh).</t>
  </si>
  <si>
    <t>includes Rs. 50.00 lakh for RWSS at Malbassey,Soreng Chakung GPU.</t>
  </si>
  <si>
    <t>Renovation of damaged temple dome of Jyotilinga in Char Dham, Solophok and Maintenence of Shiva statue at Namchi, South Sikkim (Rs. 50.00 lakh) and Minor Works (Rs. 100.00 lakh)</t>
  </si>
  <si>
    <t>Beautification of Gangtok Town (Flowering Plants) Rs. 20.00 lakh &amp; Beautification of Namchi Town (Flowering Plants) Rs. 10.00 lakh and Carpetting and Surface Improvement of various bazars in Sikkim (Rs.100.00 lakh).</t>
  </si>
  <si>
    <t>Construction of Boundary Fence at Mazitar, East Sikkim</t>
  </si>
</sst>
</file>

<file path=xl/styles.xml><?xml version="1.0" encoding="utf-8"?>
<styleSheet xmlns="http://schemas.openxmlformats.org/spreadsheetml/2006/main">
  <numFmts count="34">
    <numFmt numFmtId="44" formatCode="_(&quot;$&quot;* #,##0.00_);_(&quot;$&quot;* \(#,##0.00\);_(&quot;$&quot;* &quot;-&quot;??_);_(@_)"/>
    <numFmt numFmtId="43" formatCode="_(* #,##0.00_);_(* \(#,##0.00\);_(* &quot;-&quot;??_);_(@_)"/>
    <numFmt numFmtId="164" formatCode="_ * #,##0.00_ ;_ * \-#,##0.00_ ;_ * &quot;-&quot;??_ ;_ @_ "/>
    <numFmt numFmtId="165" formatCode="_-* #,##0.00\ _k_r_-;\-* #,##0.00\ _k_r_-;_-* &quot;-&quot;??\ _k_r_-;_-@_-"/>
    <numFmt numFmtId="166" formatCode="0_)"/>
    <numFmt numFmtId="167" formatCode="0#"/>
    <numFmt numFmtId="168" formatCode="0##"/>
    <numFmt numFmtId="169" formatCode="##"/>
    <numFmt numFmtId="170" formatCode="0000##"/>
    <numFmt numFmtId="171" formatCode="00000#"/>
    <numFmt numFmtId="172" formatCode="00.00#"/>
    <numFmt numFmtId="173" formatCode="00.###"/>
    <numFmt numFmtId="174" formatCode="00.#00"/>
    <numFmt numFmtId="175" formatCode="00.000"/>
    <numFmt numFmtId="176" formatCode="0#.###"/>
    <numFmt numFmtId="177" formatCode="0#.#00"/>
    <numFmt numFmtId="178" formatCode="0#.000"/>
    <numFmt numFmtId="179" formatCode="00.00"/>
    <numFmt numFmtId="180" formatCode="0;[Red]0"/>
    <numFmt numFmtId="181" formatCode="00"/>
    <numFmt numFmtId="182" formatCode="_(* #,##0_);_(* \(#,##0\);_(* &quot;-&quot;??_);_(@_)"/>
    <numFmt numFmtId="183" formatCode="00.0#0"/>
    <numFmt numFmtId="184" formatCode="00#"/>
    <numFmt numFmtId="185" formatCode="00.#0"/>
    <numFmt numFmtId="187" formatCode="##.0##"/>
    <numFmt numFmtId="188" formatCode="0#.0##"/>
    <numFmt numFmtId="189" formatCode="00.##"/>
    <numFmt numFmtId="190" formatCode="00.00.0#"/>
    <numFmt numFmtId="191" formatCode="00##"/>
    <numFmt numFmtId="192" formatCode="00.##0"/>
    <numFmt numFmtId="194" formatCode="#0.0##"/>
    <numFmt numFmtId="195" formatCode="0#.00#"/>
    <numFmt numFmtId="196" formatCode="00.0#"/>
    <numFmt numFmtId="199" formatCode="0#.0#0"/>
  </numFmts>
  <fonts count="43">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i/>
      <sz val="10"/>
      <name val="Rupee Foradian"/>
      <family val="2"/>
    </font>
    <font>
      <sz val="10"/>
      <name val="Arial"/>
      <family val="2"/>
    </font>
    <font>
      <sz val="10"/>
      <name val="Arial"/>
      <family val="2"/>
    </font>
    <font>
      <sz val="10"/>
      <name val="Arial"/>
      <family val="2"/>
    </font>
    <font>
      <sz val="10"/>
      <name val="Arial"/>
      <family val="2"/>
    </font>
    <font>
      <sz val="9"/>
      <name val="Times New Roman"/>
      <family val="1"/>
    </font>
    <font>
      <sz val="10"/>
      <color theme="1"/>
      <name val="Times New Roman"/>
      <family val="1"/>
    </font>
    <font>
      <b/>
      <sz val="10"/>
      <color theme="1"/>
      <name val="Times New Roman"/>
      <family val="1"/>
    </font>
    <font>
      <i/>
      <sz val="10"/>
      <color theme="1"/>
      <name val="Times New Roman"/>
      <family val="1"/>
    </font>
    <font>
      <b/>
      <sz val="9"/>
      <color theme="1"/>
      <name val="Times New Roman"/>
      <family val="1"/>
    </font>
    <font>
      <b/>
      <i/>
      <sz val="10"/>
      <color theme="1"/>
      <name val="Times New Roman"/>
      <family val="1"/>
    </font>
    <font>
      <b/>
      <sz val="9"/>
      <name val="Times New Roman"/>
      <family val="1"/>
    </font>
    <font>
      <b/>
      <u/>
      <sz val="10"/>
      <color theme="1"/>
      <name val="Times New Roman"/>
      <family val="1"/>
    </font>
    <font>
      <i/>
      <sz val="10"/>
      <color theme="1"/>
      <name val="Rupee Foradian"/>
      <family val="2"/>
    </font>
    <font>
      <b/>
      <u/>
      <sz val="10"/>
      <name val="Times New Roman"/>
      <family val="1"/>
    </font>
    <font>
      <sz val="10"/>
      <color rgb="FFFF000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s>
  <cellStyleXfs count="9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26" fillId="0" borderId="0"/>
    <xf numFmtId="0" fontId="16" fillId="0" borderId="0"/>
    <xf numFmtId="0" fontId="26" fillId="0" borderId="0"/>
    <xf numFmtId="0" fontId="16" fillId="0" borderId="0"/>
    <xf numFmtId="0" fontId="16" fillId="0" borderId="0"/>
    <xf numFmtId="0" fontId="16" fillId="0" borderId="0"/>
    <xf numFmtId="0" fontId="16" fillId="0" borderId="0"/>
    <xf numFmtId="0" fontId="16" fillId="0" borderId="0"/>
    <xf numFmtId="0" fontId="16" fillId="0" borderId="0" applyAlignment="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16" fillId="0" borderId="0"/>
    <xf numFmtId="165"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0" fontId="16" fillId="0" borderId="0"/>
    <xf numFmtId="9" fontId="2" fillId="0" borderId="0" applyFont="0" applyFill="0" applyBorder="0" applyAlignment="0" applyProtection="0"/>
    <xf numFmtId="0" fontId="2" fillId="0" borderId="0"/>
    <xf numFmtId="184" fontId="2" fillId="0" borderId="0" applyFont="0" applyFill="0" applyBorder="0" applyAlignment="0" applyProtection="0"/>
    <xf numFmtId="184" fontId="2" fillId="0" borderId="0" applyFont="0" applyFill="0" applyBorder="0" applyAlignment="0" applyProtection="0"/>
    <xf numFmtId="0" fontId="16" fillId="0" borderId="0"/>
    <xf numFmtId="166" fontId="16" fillId="0" borderId="0"/>
    <xf numFmtId="16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6" fillId="0" borderId="0"/>
  </cellStyleXfs>
  <cellXfs count="1784">
    <xf numFmtId="0" fontId="0" fillId="0" borderId="0" xfId="0"/>
    <xf numFmtId="0" fontId="23" fillId="0" borderId="0" xfId="52" applyFont="1" applyFill="1" applyProtection="1"/>
    <xf numFmtId="0" fontId="23" fillId="0" borderId="0" xfId="52" applyFont="1" applyFill="1" applyBorder="1" applyAlignment="1" applyProtection="1">
      <alignment horizontal="left" vertical="top" wrapText="1"/>
    </xf>
    <xf numFmtId="0" fontId="23" fillId="0" borderId="0" xfId="52" applyFont="1" applyFill="1" applyBorder="1" applyAlignment="1" applyProtection="1">
      <alignment horizontal="right" vertical="top" wrapText="1"/>
    </xf>
    <xf numFmtId="0" fontId="23" fillId="0" borderId="0" xfId="51" applyNumberFormat="1" applyFont="1" applyFill="1" applyBorder="1" applyAlignment="1" applyProtection="1">
      <alignment horizontal="right"/>
    </xf>
    <xf numFmtId="167" fontId="23" fillId="0" borderId="0" xfId="52" applyNumberFormat="1" applyFont="1" applyFill="1" applyBorder="1" applyAlignment="1" applyProtection="1">
      <alignment horizontal="right" vertical="top" wrapText="1"/>
    </xf>
    <xf numFmtId="0" fontId="23" fillId="0" borderId="0" xfId="0" applyFont="1" applyFill="1" applyBorder="1" applyAlignment="1">
      <alignment vertical="top" wrapText="1"/>
    </xf>
    <xf numFmtId="0" fontId="23" fillId="0" borderId="0" xfId="44" applyFont="1" applyFill="1"/>
    <xf numFmtId="0" fontId="23" fillId="0" borderId="0" xfId="44" applyNumberFormat="1" applyFont="1" applyFill="1"/>
    <xf numFmtId="0" fontId="23" fillId="0" borderId="0" xfId="49" applyFont="1" applyFill="1" applyBorder="1" applyAlignment="1">
      <alignment horizontal="left" vertical="top" wrapText="1"/>
    </xf>
    <xf numFmtId="0" fontId="23" fillId="0" borderId="0" xfId="49" applyFont="1" applyFill="1" applyBorder="1" applyAlignment="1">
      <alignment horizontal="right" vertical="top" wrapText="1"/>
    </xf>
    <xf numFmtId="0" fontId="22" fillId="0" borderId="0" xfId="49" applyFont="1" applyFill="1" applyBorder="1" applyAlignment="1" applyProtection="1">
      <alignment horizontal="left" vertical="top" wrapText="1"/>
    </xf>
    <xf numFmtId="0" fontId="23" fillId="0" borderId="0" xfId="49" applyNumberFormat="1" applyFont="1" applyFill="1"/>
    <xf numFmtId="0" fontId="23" fillId="0" borderId="0" xfId="49" applyNumberFormat="1" applyFont="1" applyFill="1" applyAlignment="1">
      <alignment horizontal="right"/>
    </xf>
    <xf numFmtId="0" fontId="23" fillId="0" borderId="0" xfId="49" applyNumberFormat="1" applyFont="1" applyFill="1" applyBorder="1" applyAlignment="1">
      <alignment horizontal="right"/>
    </xf>
    <xf numFmtId="0" fontId="22" fillId="0" borderId="0" xfId="49" applyFont="1" applyFill="1" applyBorder="1" applyAlignment="1">
      <alignment horizontal="right" vertical="top" wrapText="1"/>
    </xf>
    <xf numFmtId="0" fontId="22" fillId="0" borderId="0" xfId="49" applyFont="1" applyFill="1" applyBorder="1" applyAlignment="1">
      <alignment vertical="top" wrapText="1"/>
    </xf>
    <xf numFmtId="167" fontId="23" fillId="0" borderId="0" xfId="49" applyNumberFormat="1" applyFont="1" applyFill="1" applyBorder="1" applyAlignment="1">
      <alignment horizontal="right" vertical="top" wrapText="1"/>
    </xf>
    <xf numFmtId="0" fontId="23" fillId="0" borderId="0" xfId="49" applyFont="1" applyFill="1" applyBorder="1" applyAlignment="1" applyProtection="1">
      <alignment vertical="top" wrapText="1"/>
    </xf>
    <xf numFmtId="0" fontId="23" fillId="0" borderId="0" xfId="49" applyFont="1" applyFill="1" applyBorder="1" applyAlignment="1" applyProtection="1">
      <alignment horizontal="left" vertical="top" wrapText="1"/>
    </xf>
    <xf numFmtId="0" fontId="23" fillId="0" borderId="0" xfId="49" applyNumberFormat="1" applyFont="1" applyFill="1" applyBorder="1" applyAlignment="1" applyProtection="1">
      <alignment horizontal="right"/>
    </xf>
    <xf numFmtId="178" fontId="22" fillId="0" borderId="0" xfId="49" applyNumberFormat="1" applyFont="1" applyFill="1" applyBorder="1" applyAlignment="1">
      <alignment horizontal="right" vertical="top" wrapText="1"/>
    </xf>
    <xf numFmtId="0" fontId="23" fillId="0" borderId="10" xfId="49" applyNumberFormat="1" applyFont="1" applyFill="1" applyBorder="1" applyAlignment="1" applyProtection="1">
      <alignment horizontal="right"/>
    </xf>
    <xf numFmtId="49" fontId="23" fillId="0" borderId="0" xfId="49" applyNumberFormat="1" applyFont="1" applyFill="1" applyBorder="1" applyAlignment="1">
      <alignment horizontal="right" vertical="top" wrapText="1"/>
    </xf>
    <xf numFmtId="0" fontId="23" fillId="0" borderId="10" xfId="49" applyFont="1" applyFill="1" applyBorder="1" applyAlignment="1">
      <alignment horizontal="left" vertical="top" wrapText="1"/>
    </xf>
    <xf numFmtId="0" fontId="23" fillId="0" borderId="10" xfId="49" applyFont="1" applyFill="1" applyBorder="1" applyAlignment="1">
      <alignment horizontal="right" vertical="top" wrapText="1"/>
    </xf>
    <xf numFmtId="0" fontId="22" fillId="0" borderId="10" xfId="49" applyFont="1" applyFill="1" applyBorder="1" applyAlignment="1" applyProtection="1">
      <alignment horizontal="left" vertical="top" wrapText="1"/>
    </xf>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Alignment="1">
      <alignment horizontal="right"/>
    </xf>
    <xf numFmtId="0" fontId="23" fillId="0" borderId="0" xfId="52" applyFont="1" applyFill="1" applyBorder="1" applyAlignment="1" applyProtection="1">
      <alignment vertical="top" wrapText="1"/>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2" fillId="0" borderId="0" xfId="0" applyFont="1" applyFill="1"/>
    <xf numFmtId="0" fontId="22" fillId="0" borderId="0" xfId="0" applyFont="1" applyFill="1" applyBorder="1" applyAlignment="1">
      <alignment horizontal="center"/>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0" fontId="23" fillId="0" borderId="0" xfId="44" applyNumberFormat="1" applyFont="1" applyFill="1" applyBorder="1" applyAlignment="1" applyProtection="1">
      <alignment horizontal="right"/>
    </xf>
    <xf numFmtId="171" fontId="23" fillId="0" borderId="0" xfId="44" applyNumberFormat="1" applyFont="1" applyFill="1" applyBorder="1" applyAlignment="1">
      <alignment horizontal="right" vertical="top" wrapText="1"/>
    </xf>
    <xf numFmtId="0" fontId="23" fillId="0" borderId="0" xfId="44" applyNumberFormat="1" applyFont="1" applyFill="1" applyAlignment="1">
      <alignment horizontal="right"/>
    </xf>
    <xf numFmtId="0" fontId="23" fillId="0" borderId="0" xfId="44" applyFont="1" applyFill="1" applyAlignment="1">
      <alignment horizontal="right" vertical="top" wrapText="1"/>
    </xf>
    <xf numFmtId="0" fontId="22" fillId="0" borderId="0" xfId="44" applyFont="1" applyFill="1" applyAlignment="1" applyProtection="1">
      <alignment horizontal="left"/>
    </xf>
    <xf numFmtId="0" fontId="23" fillId="0" borderId="0" xfId="44" applyNumberFormat="1" applyFont="1" applyFill="1" applyBorder="1" applyAlignment="1" applyProtection="1">
      <alignment horizontal="right" wrapText="1"/>
    </xf>
    <xf numFmtId="0" fontId="23" fillId="0" borderId="10" xfId="44" applyNumberFormat="1" applyFont="1" applyFill="1" applyBorder="1" applyAlignment="1" applyProtection="1">
      <alignment horizontal="right" wrapText="1"/>
    </xf>
    <xf numFmtId="0" fontId="23" fillId="0" borderId="0" xfId="44" applyFont="1" applyFill="1" applyBorder="1" applyAlignment="1">
      <alignment horizontal="right" vertical="top" wrapText="1"/>
    </xf>
    <xf numFmtId="0" fontId="22" fillId="0" borderId="0" xfId="44" applyFont="1" applyFill="1" applyBorder="1" applyAlignment="1" applyProtection="1">
      <alignment horizontal="left"/>
    </xf>
    <xf numFmtId="0" fontId="22" fillId="0" borderId="0" xfId="44" applyFont="1" applyFill="1" applyBorder="1" applyAlignment="1">
      <alignment horizontal="right" vertical="top" wrapText="1"/>
    </xf>
    <xf numFmtId="0" fontId="22" fillId="0" borderId="0" xfId="44" applyFont="1" applyFill="1" applyBorder="1" applyAlignment="1" applyProtection="1">
      <alignment horizontal="left" vertical="top" wrapText="1"/>
    </xf>
    <xf numFmtId="0" fontId="23" fillId="0" borderId="0" xfId="44" applyNumberFormat="1" applyFont="1" applyFill="1" applyBorder="1"/>
    <xf numFmtId="0" fontId="23" fillId="0" borderId="0" xfId="44" applyFont="1" applyFill="1" applyAlignment="1" applyProtection="1">
      <alignment horizontal="left" vertical="top" wrapText="1"/>
    </xf>
    <xf numFmtId="0" fontId="22" fillId="0" borderId="0" xfId="44" applyFont="1" applyFill="1" applyAlignment="1" applyProtection="1">
      <alignment horizontal="left" vertical="top" wrapText="1"/>
    </xf>
    <xf numFmtId="0" fontId="23" fillId="0" borderId="0" xfId="44" applyNumberFormat="1" applyFont="1" applyFill="1" applyBorder="1" applyAlignment="1">
      <alignment horizontal="right"/>
    </xf>
    <xf numFmtId="0" fontId="22" fillId="0" borderId="11" xfId="44" applyFont="1" applyFill="1" applyBorder="1" applyAlignment="1" applyProtection="1">
      <alignment horizontal="left" vertical="top" wrapText="1"/>
    </xf>
    <xf numFmtId="167" fontId="23" fillId="0" borderId="0" xfId="44" applyNumberFormat="1" applyFont="1" applyFill="1" applyBorder="1" applyAlignment="1">
      <alignment horizontal="right" vertical="top" wrapText="1"/>
    </xf>
    <xf numFmtId="0" fontId="23" fillId="0" borderId="10" xfId="44" applyFont="1" applyFill="1" applyBorder="1" applyAlignment="1">
      <alignment horizontal="left" vertical="top" wrapText="1"/>
    </xf>
    <xf numFmtId="0" fontId="23" fillId="0" borderId="10" xfId="44" applyFont="1" applyFill="1" applyBorder="1" applyAlignment="1">
      <alignment horizontal="right" vertical="top" wrapText="1"/>
    </xf>
    <xf numFmtId="0" fontId="22" fillId="0" borderId="10" xfId="44" applyFont="1" applyFill="1" applyBorder="1" applyAlignment="1" applyProtection="1">
      <alignment horizontal="left" vertical="top" wrapText="1"/>
    </xf>
    <xf numFmtId="0" fontId="23" fillId="0" borderId="10" xfId="44" applyNumberFormat="1" applyFont="1" applyFill="1" applyBorder="1" applyAlignment="1" applyProtection="1">
      <alignment horizontal="right"/>
    </xf>
    <xf numFmtId="0" fontId="23" fillId="0" borderId="0" xfId="44" applyFont="1" applyFill="1" applyAlignment="1"/>
    <xf numFmtId="0" fontId="23" fillId="0" borderId="0" xfId="44" applyNumberFormat="1" applyFont="1" applyFill="1" applyAlignment="1">
      <alignment horizontal="right" wrapText="1"/>
    </xf>
    <xf numFmtId="0" fontId="22" fillId="0" borderId="0" xfId="44" applyFont="1" applyFill="1" applyBorder="1" applyAlignment="1">
      <alignment vertical="top" wrapText="1"/>
    </xf>
    <xf numFmtId="0" fontId="23" fillId="0" borderId="11" xfId="44" applyNumberFormat="1" applyFont="1" applyFill="1" applyBorder="1" applyAlignment="1" applyProtection="1">
      <alignment horizontal="right" wrapText="1"/>
    </xf>
    <xf numFmtId="0" fontId="23" fillId="0" borderId="0" xfId="44" applyFont="1" applyFill="1" applyBorder="1"/>
    <xf numFmtId="0" fontId="22" fillId="0" borderId="10" xfId="44" applyFont="1" applyFill="1" applyBorder="1" applyAlignment="1" applyProtection="1">
      <alignment horizontal="left"/>
    </xf>
    <xf numFmtId="0" fontId="23" fillId="0" borderId="0" xfId="44" applyNumberFormat="1" applyFont="1" applyFill="1" applyBorder="1" applyAlignment="1">
      <alignment horizontal="right" wrapText="1"/>
    </xf>
    <xf numFmtId="0" fontId="22" fillId="0" borderId="0" xfId="0" applyFont="1" applyFill="1" applyBorder="1" applyAlignment="1">
      <alignment horizontal="left"/>
    </xf>
    <xf numFmtId="0" fontId="25" fillId="0" borderId="0" xfId="0" applyFont="1" applyFill="1" applyBorder="1" applyAlignment="1"/>
    <xf numFmtId="0" fontId="23" fillId="0" borderId="0" xfId="53" applyFont="1" applyFill="1"/>
    <xf numFmtId="0" fontId="23" fillId="0" borderId="0" xfId="0" applyFont="1" applyFill="1" applyBorder="1" applyAlignment="1">
      <alignment wrapText="1"/>
    </xf>
    <xf numFmtId="172" fontId="22" fillId="0" borderId="0" xfId="44" applyNumberFormat="1" applyFont="1" applyFill="1" applyAlignment="1">
      <alignment horizontal="right" vertical="top" wrapText="1"/>
    </xf>
    <xf numFmtId="172" fontId="22" fillId="0" borderId="0" xfId="44" applyNumberFormat="1" applyFont="1" applyFill="1" applyBorder="1" applyAlignment="1">
      <alignment horizontal="right" vertical="top" wrapText="1"/>
    </xf>
    <xf numFmtId="171" fontId="23" fillId="0" borderId="0" xfId="44" applyNumberFormat="1" applyFont="1" applyFill="1" applyAlignment="1">
      <alignment horizontal="right" vertical="top" wrapText="1"/>
    </xf>
    <xf numFmtId="0" fontId="23" fillId="0" borderId="0" xfId="44" applyFont="1" applyFill="1" applyAlignment="1">
      <alignment horizontal="left" vertical="top" wrapText="1"/>
    </xf>
    <xf numFmtId="167" fontId="23" fillId="0" borderId="0" xfId="44" applyNumberFormat="1" applyFont="1" applyFill="1" applyAlignment="1">
      <alignment horizontal="right" vertical="top" wrapText="1"/>
    </xf>
    <xf numFmtId="0" fontId="23" fillId="0" borderId="0" xfId="44" applyFont="1" applyFill="1" applyBorder="1" applyAlignment="1">
      <alignment horizontal="right"/>
    </xf>
    <xf numFmtId="0" fontId="23" fillId="0" borderId="0" xfId="50" applyFont="1" applyFill="1"/>
    <xf numFmtId="49" fontId="23" fillId="0" borderId="0" xfId="50" applyNumberFormat="1" applyFont="1" applyFill="1" applyAlignment="1">
      <alignment horizontal="center"/>
    </xf>
    <xf numFmtId="0" fontId="23" fillId="0" borderId="0" xfId="50" applyFont="1" applyFill="1" applyBorder="1" applyAlignment="1">
      <alignment horizontal="right" vertical="top" wrapText="1"/>
    </xf>
    <xf numFmtId="0" fontId="23" fillId="0" borderId="0" xfId="50" applyFont="1" applyFill="1" applyBorder="1" applyAlignment="1" applyProtection="1">
      <alignment horizontal="left"/>
    </xf>
    <xf numFmtId="0" fontId="23" fillId="0" borderId="0" xfId="50" applyFont="1" applyFill="1" applyBorder="1" applyAlignment="1">
      <alignment horizontal="left"/>
    </xf>
    <xf numFmtId="0" fontId="23" fillId="0" borderId="0" xfId="50" applyFont="1" applyFill="1" applyAlignment="1">
      <alignment horizontal="left"/>
    </xf>
    <xf numFmtId="0" fontId="23" fillId="0" borderId="0" xfId="50" applyNumberFormat="1" applyFont="1" applyFill="1" applyBorder="1" applyAlignment="1" applyProtection="1">
      <alignment horizontal="right"/>
    </xf>
    <xf numFmtId="0" fontId="23" fillId="0" borderId="0" xfId="50" applyNumberFormat="1" applyFont="1" applyFill="1" applyBorder="1" applyAlignment="1" applyProtection="1">
      <alignment horizontal="center"/>
    </xf>
    <xf numFmtId="0" fontId="22" fillId="0" borderId="0" xfId="50" applyFont="1" applyFill="1" applyBorder="1" applyAlignment="1">
      <alignment horizontal="right" vertical="top" wrapText="1"/>
    </xf>
    <xf numFmtId="0" fontId="22" fillId="0" borderId="0" xfId="50" applyFont="1" applyFill="1" applyBorder="1" applyAlignment="1" applyProtection="1">
      <alignment horizontal="left" vertical="top" wrapText="1"/>
    </xf>
    <xf numFmtId="0" fontId="23" fillId="0" borderId="0" xfId="50" applyNumberFormat="1" applyFont="1" applyFill="1" applyBorder="1" applyAlignment="1">
      <alignment horizontal="right" vertical="top" wrapText="1"/>
    </xf>
    <xf numFmtId="0" fontId="23" fillId="0" borderId="11" xfId="50" applyFont="1" applyFill="1" applyBorder="1" applyAlignment="1">
      <alignment horizontal="left" vertical="top" wrapText="1"/>
    </xf>
    <xf numFmtId="0" fontId="23" fillId="0" borderId="0" xfId="50" applyNumberFormat="1" applyFont="1" applyFill="1" applyAlignment="1">
      <alignment horizontal="right"/>
    </xf>
    <xf numFmtId="0" fontId="23" fillId="0" borderId="0" xfId="50" applyFont="1" applyFill="1" applyBorder="1" applyAlignment="1">
      <alignment vertical="top" wrapText="1"/>
    </xf>
    <xf numFmtId="0" fontId="23" fillId="0" borderId="0" xfId="50" applyNumberFormat="1" applyFont="1" applyFill="1"/>
    <xf numFmtId="174" fontId="22" fillId="0" borderId="0" xfId="50" applyNumberFormat="1" applyFont="1" applyFill="1" applyBorder="1" applyAlignment="1">
      <alignment horizontal="right" vertical="top" wrapText="1"/>
    </xf>
    <xf numFmtId="0" fontId="22" fillId="0" borderId="11" xfId="50" applyFont="1" applyFill="1" applyBorder="1" applyAlignment="1" applyProtection="1">
      <alignment horizontal="left" vertical="top" wrapText="1"/>
    </xf>
    <xf numFmtId="0" fontId="23" fillId="0" borderId="0" xfId="50" applyFont="1" applyFill="1" applyAlignment="1">
      <alignment horizontal="right" vertical="top" wrapText="1"/>
    </xf>
    <xf numFmtId="0" fontId="23" fillId="0" borderId="0" xfId="50" applyFont="1" applyFill="1" applyAlignment="1"/>
    <xf numFmtId="0" fontId="23" fillId="0" borderId="10" xfId="50" applyFont="1" applyFill="1" applyBorder="1" applyAlignment="1">
      <alignment horizontal="left" vertical="top" wrapText="1"/>
    </xf>
    <xf numFmtId="0" fontId="22" fillId="0" borderId="10" xfId="50" applyFont="1" applyFill="1" applyBorder="1" applyAlignment="1" applyProtection="1">
      <alignment horizontal="left" vertical="top" wrapText="1"/>
    </xf>
    <xf numFmtId="0" fontId="23" fillId="0" borderId="0" xfId="50" applyFont="1" applyFill="1" applyBorder="1"/>
    <xf numFmtId="0" fontId="22" fillId="0" borderId="11" xfId="50" applyFont="1" applyFill="1" applyBorder="1" applyAlignment="1">
      <alignment horizontal="right" vertical="top" wrapText="1"/>
    </xf>
    <xf numFmtId="0" fontId="23" fillId="0" borderId="0" xfId="50" applyNumberFormat="1" applyFont="1" applyFill="1" applyAlignment="1"/>
    <xf numFmtId="0" fontId="23" fillId="0" borderId="11" xfId="52" applyFont="1" applyFill="1" applyBorder="1" applyAlignment="1" applyProtection="1">
      <alignment vertical="top"/>
    </xf>
    <xf numFmtId="49" fontId="23" fillId="0" borderId="11" xfId="52" applyNumberFormat="1" applyFont="1" applyFill="1" applyBorder="1" applyAlignment="1" applyProtection="1">
      <alignment horizontal="center" vertical="top"/>
    </xf>
    <xf numFmtId="0" fontId="23" fillId="0" borderId="11" xfId="52" applyFont="1" applyFill="1" applyBorder="1" applyAlignment="1" applyProtection="1"/>
    <xf numFmtId="0" fontId="23" fillId="0" borderId="0" xfId="50" applyNumberFormat="1" applyFont="1" applyFill="1" applyBorder="1" applyAlignment="1" applyProtection="1">
      <alignment horizontal="right" wrapText="1"/>
    </xf>
    <xf numFmtId="167" fontId="23" fillId="0" borderId="0" xfId="50" applyNumberFormat="1" applyFont="1" applyFill="1" applyBorder="1" applyAlignment="1">
      <alignment horizontal="right" vertical="top" wrapText="1"/>
    </xf>
    <xf numFmtId="175" fontId="22" fillId="0" borderId="0" xfId="50" applyNumberFormat="1" applyFont="1" applyFill="1" applyBorder="1" applyAlignment="1">
      <alignment horizontal="right" vertical="top" wrapText="1"/>
    </xf>
    <xf numFmtId="0" fontId="23" fillId="0" borderId="0" xfId="50" applyNumberFormat="1" applyFont="1" applyFill="1" applyBorder="1"/>
    <xf numFmtId="175" fontId="23" fillId="0" borderId="0" xfId="50" applyNumberFormat="1" applyFont="1" applyFill="1" applyBorder="1" applyAlignment="1">
      <alignment horizontal="right" vertical="top" wrapText="1"/>
    </xf>
    <xf numFmtId="0" fontId="23" fillId="0" borderId="0" xfId="50" applyFont="1" applyFill="1" applyBorder="1" applyAlignment="1">
      <alignment horizontal="left" vertical="top"/>
    </xf>
    <xf numFmtId="0" fontId="23" fillId="0" borderId="10" xfId="50" applyFont="1" applyFill="1" applyBorder="1" applyAlignment="1">
      <alignment horizontal="right" vertical="top" wrapText="1"/>
    </xf>
    <xf numFmtId="171" fontId="23" fillId="0" borderId="0" xfId="50" applyNumberFormat="1" applyFont="1" applyFill="1" applyBorder="1" applyAlignment="1">
      <alignment horizontal="right" vertical="top" wrapText="1"/>
    </xf>
    <xf numFmtId="0" fontId="23" fillId="0" borderId="0" xfId="50" applyFont="1" applyFill="1" applyBorder="1" applyAlignment="1" applyProtection="1">
      <alignment vertical="top" wrapText="1"/>
    </xf>
    <xf numFmtId="0" fontId="23" fillId="0" borderId="0" xfId="50" applyFont="1" applyFill="1" applyAlignment="1">
      <alignment horizontal="left" vertical="top"/>
    </xf>
    <xf numFmtId="172" fontId="22" fillId="0" borderId="0" xfId="50" applyNumberFormat="1" applyFont="1" applyFill="1" applyBorder="1" applyAlignment="1">
      <alignment horizontal="right" vertical="top" wrapText="1"/>
    </xf>
    <xf numFmtId="0" fontId="23" fillId="0" borderId="0" xfId="50" applyFont="1" applyFill="1" applyBorder="1" applyAlignment="1"/>
    <xf numFmtId="0" fontId="23" fillId="0" borderId="0" xfId="53" applyFont="1" applyFill="1" applyAlignment="1"/>
    <xf numFmtId="49" fontId="23" fillId="0" borderId="0" xfId="53" applyNumberFormat="1" applyFont="1" applyFill="1" applyBorder="1" applyAlignment="1">
      <alignment horizontal="right" vertical="top" wrapText="1"/>
    </xf>
    <xf numFmtId="0" fontId="23" fillId="0" borderId="0" xfId="50" applyNumberFormat="1" applyFont="1" applyFill="1" applyBorder="1" applyAlignment="1">
      <alignment horizontal="right"/>
    </xf>
    <xf numFmtId="0" fontId="22" fillId="0" borderId="0" xfId="50" applyFont="1" applyFill="1" applyAlignment="1" applyProtection="1">
      <alignment horizontal="left" vertical="top" wrapText="1"/>
    </xf>
    <xf numFmtId="0" fontId="23" fillId="0" borderId="0" xfId="50" applyFont="1" applyFill="1" applyAlignment="1" applyProtection="1">
      <alignment horizontal="left" vertical="top" wrapText="1"/>
    </xf>
    <xf numFmtId="0" fontId="23" fillId="0" borderId="0" xfId="50" applyFont="1" applyFill="1" applyBorder="1" applyAlignment="1">
      <alignment horizontal="right"/>
    </xf>
    <xf numFmtId="0" fontId="23" fillId="0" borderId="10" xfId="50" applyNumberFormat="1" applyFont="1" applyFill="1" applyBorder="1" applyAlignment="1" applyProtection="1">
      <alignment horizontal="right"/>
    </xf>
    <xf numFmtId="0" fontId="23" fillId="0" borderId="11" xfId="50" applyNumberFormat="1" applyFont="1" applyFill="1" applyBorder="1" applyAlignment="1" applyProtection="1">
      <alignment horizontal="right" wrapText="1"/>
    </xf>
    <xf numFmtId="0" fontId="23" fillId="0" borderId="11" xfId="50" applyFont="1" applyFill="1" applyBorder="1" applyAlignment="1">
      <alignment vertical="top" wrapText="1"/>
    </xf>
    <xf numFmtId="0" fontId="23" fillId="0" borderId="11" xfId="44" applyFont="1" applyFill="1" applyBorder="1" applyAlignment="1">
      <alignment horizontal="left" vertical="top" wrapText="1"/>
    </xf>
    <xf numFmtId="0" fontId="23" fillId="0" borderId="0" xfId="44" applyNumberFormat="1" applyFont="1" applyFill="1" applyAlignment="1"/>
    <xf numFmtId="175" fontId="22" fillId="0" borderId="0" xfId="53" applyNumberFormat="1" applyFont="1" applyFill="1" applyBorder="1" applyAlignment="1">
      <alignment horizontal="right" vertical="top" wrapText="1"/>
    </xf>
    <xf numFmtId="0" fontId="23" fillId="0" borderId="0" xfId="52" applyNumberFormat="1" applyFont="1" applyFill="1" applyBorder="1" applyProtection="1"/>
    <xf numFmtId="0" fontId="23" fillId="0" borderId="0" xfId="52" applyFont="1" applyFill="1" applyBorder="1" applyAlignment="1" applyProtection="1">
      <alignment horizontal="left"/>
    </xf>
    <xf numFmtId="0" fontId="23" fillId="0" borderId="0" xfId="52" applyNumberFormat="1" applyFont="1" applyFill="1" applyAlignment="1" applyProtection="1">
      <alignment horizontal="right"/>
    </xf>
    <xf numFmtId="0" fontId="23" fillId="0" borderId="0" xfId="48" applyNumberFormat="1" applyFont="1" applyFill="1" applyProtection="1"/>
    <xf numFmtId="0" fontId="23" fillId="0" borderId="0" xfId="48" applyFont="1" applyFill="1" applyBorder="1" applyAlignment="1" applyProtection="1">
      <alignment horizontal="right" vertical="top"/>
    </xf>
    <xf numFmtId="0" fontId="23" fillId="0" borderId="0" xfId="51" applyNumberFormat="1" applyFont="1" applyFill="1" applyBorder="1" applyProtection="1"/>
    <xf numFmtId="0" fontId="23" fillId="0" borderId="0" xfId="53" applyNumberFormat="1" applyFont="1" applyFill="1" applyAlignment="1" applyProtection="1">
      <alignment horizontal="left" vertical="top"/>
    </xf>
    <xf numFmtId="0" fontId="23" fillId="0" borderId="0" xfId="53" applyNumberFormat="1" applyFont="1" applyFill="1" applyAlignment="1" applyProtection="1">
      <alignment horizontal="right" vertical="top"/>
    </xf>
    <xf numFmtId="0" fontId="23" fillId="0" borderId="0" xfId="53" applyNumberFormat="1" applyFont="1" applyFill="1" applyBorder="1" applyAlignment="1" applyProtection="1">
      <alignment horizontal="right"/>
    </xf>
    <xf numFmtId="180" fontId="23" fillId="0" borderId="0" xfId="53" applyNumberFormat="1" applyFont="1" applyFill="1" applyBorder="1" applyAlignment="1" applyProtection="1">
      <alignment horizontal="right"/>
    </xf>
    <xf numFmtId="0" fontId="23" fillId="0" borderId="0" xfId="53" applyNumberFormat="1" applyFont="1" applyFill="1" applyAlignment="1" applyProtection="1"/>
    <xf numFmtId="0" fontId="23" fillId="0" borderId="0" xfId="50" applyNumberFormat="1" applyFont="1" applyFill="1" applyAlignment="1" applyProtection="1">
      <alignment horizontal="left" vertical="top"/>
    </xf>
    <xf numFmtId="0" fontId="22" fillId="0" borderId="0" xfId="53" applyNumberFormat="1" applyFont="1" applyFill="1" applyAlignment="1" applyProtection="1">
      <alignment horizontal="right" vertical="top"/>
    </xf>
    <xf numFmtId="0" fontId="22" fillId="0" borderId="0" xfId="53" applyNumberFormat="1" applyFont="1" applyFill="1" applyAlignment="1" applyProtection="1">
      <alignment horizontal="left" vertical="top" wrapText="1"/>
    </xf>
    <xf numFmtId="0" fontId="23" fillId="0" borderId="0" xfId="53" applyFont="1" applyFill="1" applyAlignment="1" applyProtection="1">
      <alignment horizontal="left" vertical="top" wrapText="1"/>
    </xf>
    <xf numFmtId="0" fontId="22" fillId="0" borderId="0" xfId="53" applyFont="1" applyFill="1" applyAlignment="1" applyProtection="1">
      <alignment horizontal="left" vertical="top" wrapText="1"/>
    </xf>
    <xf numFmtId="0" fontId="23" fillId="0" borderId="0" xfId="50" applyNumberFormat="1" applyFont="1" applyFill="1" applyBorder="1" applyAlignment="1" applyProtection="1">
      <alignment horizontal="right" vertical="top"/>
    </xf>
    <xf numFmtId="0" fontId="23" fillId="0" borderId="0" xfId="53" applyNumberFormat="1" applyFont="1" applyFill="1" applyAlignment="1" applyProtection="1">
      <alignment horizontal="left" vertical="top" wrapText="1"/>
    </xf>
    <xf numFmtId="0" fontId="23" fillId="0" borderId="0" xfId="53" applyNumberFormat="1" applyFont="1" applyFill="1" applyBorder="1" applyAlignment="1" applyProtection="1">
      <alignment horizontal="left" vertical="top" wrapText="1"/>
    </xf>
    <xf numFmtId="0" fontId="23" fillId="0" borderId="0" xfId="53" applyNumberFormat="1" applyFont="1" applyFill="1" applyBorder="1" applyAlignment="1" applyProtection="1">
      <alignment horizontal="right" vertical="top"/>
    </xf>
    <xf numFmtId="0" fontId="22" fillId="0" borderId="0" xfId="53" applyFont="1" applyFill="1" applyBorder="1" applyAlignment="1" applyProtection="1">
      <alignment horizontal="left" vertical="top" wrapText="1"/>
    </xf>
    <xf numFmtId="0" fontId="23" fillId="0" borderId="0" xfId="53" applyFont="1" applyFill="1" applyBorder="1" applyAlignment="1" applyProtection="1">
      <alignment horizontal="left" vertical="top" wrapText="1"/>
    </xf>
    <xf numFmtId="0" fontId="23" fillId="0" borderId="0" xfId="53" applyNumberFormat="1" applyFont="1" applyFill="1" applyBorder="1" applyAlignment="1" applyProtection="1">
      <alignment horizontal="right" wrapText="1"/>
    </xf>
    <xf numFmtId="0" fontId="23" fillId="0" borderId="0" xfId="53" applyNumberFormat="1" applyFont="1" applyFill="1" applyAlignment="1" applyProtection="1">
      <alignment horizontal="right" wrapText="1"/>
    </xf>
    <xf numFmtId="0" fontId="22" fillId="0" borderId="0" xfId="53" applyNumberFormat="1" applyFont="1" applyFill="1" applyBorder="1" applyAlignment="1" applyProtection="1">
      <alignment horizontal="right" vertical="top"/>
    </xf>
    <xf numFmtId="0" fontId="22" fillId="0" borderId="0" xfId="53" applyNumberFormat="1" applyFont="1" applyFill="1" applyBorder="1" applyAlignment="1" applyProtection="1">
      <alignment horizontal="left" vertical="top" wrapText="1"/>
    </xf>
    <xf numFmtId="0" fontId="23" fillId="0" borderId="10" xfId="53" applyNumberFormat="1" applyFont="1" applyFill="1" applyBorder="1" applyAlignment="1" applyProtection="1">
      <alignment horizontal="left" vertical="top"/>
    </xf>
    <xf numFmtId="0" fontId="23" fillId="0" borderId="10" xfId="53" applyNumberFormat="1" applyFont="1" applyFill="1" applyBorder="1" applyAlignment="1" applyProtection="1">
      <alignment horizontal="right" vertical="top"/>
    </xf>
    <xf numFmtId="0" fontId="22" fillId="0" borderId="10" xfId="53" applyNumberFormat="1" applyFont="1" applyFill="1" applyBorder="1" applyAlignment="1" applyProtection="1">
      <alignment horizontal="left" vertical="top" wrapText="1"/>
    </xf>
    <xf numFmtId="0" fontId="23" fillId="0" borderId="10" xfId="53" applyNumberFormat="1" applyFont="1" applyFill="1" applyBorder="1" applyAlignment="1" applyProtection="1">
      <alignment horizontal="right" wrapText="1"/>
    </xf>
    <xf numFmtId="180" fontId="23" fillId="0" borderId="0" xfId="50" applyNumberFormat="1" applyFont="1" applyFill="1" applyBorder="1" applyAlignment="1" applyProtection="1">
      <alignment horizontal="right"/>
    </xf>
    <xf numFmtId="49" fontId="23" fillId="0" borderId="0" xfId="50" applyNumberFormat="1" applyFont="1" applyFill="1" applyBorder="1" applyAlignment="1">
      <alignment horizontal="center"/>
    </xf>
    <xf numFmtId="180" fontId="23" fillId="0" borderId="0" xfId="50" applyNumberFormat="1" applyFont="1" applyFill="1"/>
    <xf numFmtId="180" fontId="23" fillId="0" borderId="0" xfId="50" applyNumberFormat="1" applyFont="1" applyFill="1" applyAlignment="1">
      <alignment horizontal="right"/>
    </xf>
    <xf numFmtId="0" fontId="23" fillId="0" borderId="0" xfId="50" applyFont="1" applyFill="1" applyBorder="1" applyAlignment="1">
      <alignment vertical="top"/>
    </xf>
    <xf numFmtId="0" fontId="23" fillId="0" borderId="0" xfId="50" applyFont="1" applyFill="1" applyBorder="1" applyAlignment="1">
      <alignment horizontal="right" vertical="top"/>
    </xf>
    <xf numFmtId="0" fontId="23" fillId="0" borderId="0" xfId="50" applyNumberFormat="1" applyFont="1" applyFill="1" applyAlignment="1" applyProtection="1">
      <alignment horizontal="right"/>
    </xf>
    <xf numFmtId="180" fontId="23" fillId="0" borderId="0" xfId="50" applyNumberFormat="1" applyFont="1" applyFill="1" applyAlignment="1" applyProtection="1">
      <alignment horizontal="right"/>
    </xf>
    <xf numFmtId="0" fontId="22" fillId="0" borderId="0" xfId="50" applyFont="1" applyFill="1" applyBorder="1" applyAlignment="1">
      <alignment horizontal="left" vertical="top" wrapText="1"/>
    </xf>
    <xf numFmtId="0" fontId="23" fillId="0" borderId="0" xfId="53" applyNumberFormat="1" applyFont="1" applyFill="1" applyAlignment="1">
      <alignment horizontal="right"/>
    </xf>
    <xf numFmtId="0" fontId="23" fillId="0" borderId="0" xfId="53" applyNumberFormat="1" applyFont="1" applyFill="1"/>
    <xf numFmtId="49" fontId="23" fillId="0" borderId="0" xfId="53" applyNumberFormat="1" applyFont="1" applyFill="1" applyAlignment="1">
      <alignment horizontal="center"/>
    </xf>
    <xf numFmtId="0" fontId="22" fillId="0" borderId="11" xfId="53" applyFont="1" applyFill="1" applyBorder="1" applyAlignment="1" applyProtection="1">
      <alignment horizontal="left" vertical="top" wrapText="1"/>
    </xf>
    <xf numFmtId="0" fontId="22" fillId="0" borderId="10" xfId="50" applyFont="1" applyFill="1" applyBorder="1" applyAlignment="1">
      <alignment vertical="top" wrapText="1"/>
    </xf>
    <xf numFmtId="0" fontId="23" fillId="0" borderId="11" xfId="50" applyNumberFormat="1" applyFont="1" applyFill="1" applyBorder="1" applyAlignment="1" applyProtection="1">
      <alignment horizontal="right"/>
    </xf>
    <xf numFmtId="0" fontId="23" fillId="0" borderId="10" xfId="50" applyFont="1" applyFill="1" applyBorder="1" applyAlignment="1">
      <alignment vertical="top" wrapText="1"/>
    </xf>
    <xf numFmtId="0" fontId="22" fillId="0" borderId="0" xfId="53" applyFont="1" applyFill="1" applyBorder="1" applyAlignment="1">
      <alignment horizontal="right" vertical="top" wrapText="1"/>
    </xf>
    <xf numFmtId="0" fontId="23" fillId="0" borderId="0" xfId="53" applyFont="1" applyFill="1" applyBorder="1" applyAlignment="1">
      <alignment vertical="top" wrapText="1"/>
    </xf>
    <xf numFmtId="167" fontId="23" fillId="0" borderId="0" xfId="53" applyNumberFormat="1" applyFont="1" applyFill="1" applyBorder="1" applyAlignment="1">
      <alignment horizontal="right" vertical="top" wrapText="1"/>
    </xf>
    <xf numFmtId="0" fontId="23" fillId="0" borderId="0" xfId="53" applyFont="1" applyFill="1" applyBorder="1" applyAlignment="1">
      <alignment horizontal="right" vertical="top" wrapText="1"/>
    </xf>
    <xf numFmtId="0" fontId="22" fillId="0" borderId="10" xfId="50" applyFont="1" applyFill="1" applyBorder="1" applyAlignment="1">
      <alignment horizontal="right" vertical="top" wrapText="1"/>
    </xf>
    <xf numFmtId="0" fontId="23" fillId="0" borderId="0" xfId="50" applyNumberFormat="1" applyFont="1" applyFill="1" applyAlignment="1" applyProtection="1">
      <alignment horizontal="left"/>
    </xf>
    <xf numFmtId="180" fontId="23" fillId="0" borderId="0" xfId="50" applyNumberFormat="1" applyFont="1" applyFill="1" applyAlignment="1" applyProtection="1">
      <alignment horizontal="left"/>
    </xf>
    <xf numFmtId="0" fontId="23" fillId="0" borderId="0" xfId="53" applyFont="1" applyFill="1" applyBorder="1" applyAlignment="1">
      <alignment horizontal="left" vertical="top"/>
    </xf>
    <xf numFmtId="0" fontId="23" fillId="0" borderId="0" xfId="44" applyFont="1" applyFill="1" applyAlignment="1">
      <alignment horizontal="right"/>
    </xf>
    <xf numFmtId="0" fontId="23" fillId="0" borderId="11" xfId="50" applyFont="1" applyFill="1" applyBorder="1" applyAlignment="1">
      <alignment horizontal="left" vertical="top"/>
    </xf>
    <xf numFmtId="0" fontId="23" fillId="0" borderId="10" xfId="50" applyFont="1" applyFill="1" applyBorder="1" applyAlignment="1">
      <alignment horizontal="left" vertical="top"/>
    </xf>
    <xf numFmtId="0" fontId="22" fillId="0" borderId="0" xfId="50" applyFont="1" applyFill="1" applyBorder="1" applyAlignment="1" applyProtection="1">
      <alignment horizontal="center" vertical="top" wrapText="1"/>
    </xf>
    <xf numFmtId="0" fontId="23" fillId="0" borderId="0" xfId="53" applyNumberFormat="1" applyFont="1" applyFill="1" applyBorder="1" applyAlignment="1">
      <alignment horizontal="right"/>
    </xf>
    <xf numFmtId="171" fontId="23" fillId="0" borderId="0" xfId="53" applyNumberFormat="1" applyFont="1" applyFill="1" applyBorder="1" applyAlignment="1">
      <alignment horizontal="right" vertical="top" wrapText="1"/>
    </xf>
    <xf numFmtId="0" fontId="23" fillId="0" borderId="0" xfId="52" applyFont="1" applyFill="1" applyBorder="1" applyProtection="1"/>
    <xf numFmtId="0" fontId="22" fillId="0" borderId="0" xfId="50" applyFont="1" applyFill="1" applyAlignment="1">
      <alignment horizontal="right" vertical="top" wrapText="1"/>
    </xf>
    <xf numFmtId="171" fontId="23" fillId="0" borderId="0" xfId="50" applyNumberFormat="1" applyFont="1" applyFill="1" applyAlignment="1">
      <alignment horizontal="right" vertical="top" wrapText="1"/>
    </xf>
    <xf numFmtId="185" fontId="23" fillId="0" borderId="0" xfId="44" applyNumberFormat="1" applyFont="1" applyFill="1" applyAlignment="1">
      <alignment horizontal="right" vertical="top" wrapText="1"/>
    </xf>
    <xf numFmtId="0" fontId="23" fillId="0" borderId="11" xfId="44" applyFont="1" applyFill="1" applyBorder="1" applyAlignment="1">
      <alignment horizontal="right" vertical="top" wrapText="1"/>
    </xf>
    <xf numFmtId="0" fontId="23" fillId="0" borderId="0" xfId="53" applyFont="1" applyFill="1" applyBorder="1"/>
    <xf numFmtId="0" fontId="23" fillId="0" borderId="0" xfId="53" applyFont="1" applyFill="1" applyBorder="1" applyAlignment="1">
      <alignment horizontal="left" vertical="top" wrapText="1"/>
    </xf>
    <xf numFmtId="0" fontId="22" fillId="0" borderId="11" xfId="53" applyFont="1" applyFill="1" applyBorder="1" applyAlignment="1">
      <alignment horizontal="right" vertical="top" wrapText="1"/>
    </xf>
    <xf numFmtId="0" fontId="22" fillId="0" borderId="11" xfId="44" applyFont="1" applyFill="1" applyBorder="1" applyAlignment="1">
      <alignment horizontal="right" vertical="top" wrapText="1"/>
    </xf>
    <xf numFmtId="0" fontId="23" fillId="0" borderId="0" xfId="0" applyFont="1" applyFill="1" applyBorder="1" applyAlignment="1">
      <alignment vertical="top"/>
    </xf>
    <xf numFmtId="177" fontId="22" fillId="0" borderId="0" xfId="49" applyNumberFormat="1" applyFont="1" applyFill="1" applyBorder="1" applyAlignment="1">
      <alignment horizontal="right" vertical="top" wrapText="1"/>
    </xf>
    <xf numFmtId="0" fontId="22" fillId="0" borderId="0" xfId="49" applyFont="1" applyFill="1" applyBorder="1" applyAlignment="1">
      <alignment horizontal="left" vertical="top" wrapText="1"/>
    </xf>
    <xf numFmtId="0" fontId="23" fillId="0" borderId="0" xfId="50" applyFont="1" applyFill="1" applyAlignment="1">
      <alignment vertical="top" wrapText="1"/>
    </xf>
    <xf numFmtId="0" fontId="23" fillId="0" borderId="0" xfId="50" applyFont="1" applyFill="1" applyAlignment="1">
      <alignment horizontal="right"/>
    </xf>
    <xf numFmtId="0" fontId="23" fillId="0" borderId="0" xfId="44" applyNumberFormat="1" applyFont="1" applyFill="1" applyAlignment="1" applyProtection="1">
      <alignment horizontal="center"/>
    </xf>
    <xf numFmtId="0" fontId="22" fillId="0" borderId="11" xfId="44" applyFont="1" applyFill="1" applyBorder="1" applyAlignment="1" applyProtection="1">
      <alignment horizontal="left"/>
    </xf>
    <xf numFmtId="0" fontId="23" fillId="0" borderId="0" xfId="44" applyFont="1" applyFill="1" applyAlignment="1">
      <alignment horizontal="left"/>
    </xf>
    <xf numFmtId="0" fontId="23" fillId="0" borderId="11" xfId="44" applyFont="1" applyFill="1" applyBorder="1" applyAlignment="1">
      <alignment horizontal="left"/>
    </xf>
    <xf numFmtId="0" fontId="23" fillId="0" borderId="0" xfId="44" applyNumberFormat="1" applyFont="1" applyFill="1" applyAlignment="1">
      <alignment horizontal="center"/>
    </xf>
    <xf numFmtId="0" fontId="23" fillId="0" borderId="0" xfId="44" applyNumberFormat="1" applyFont="1" applyFill="1" applyBorder="1" applyAlignment="1" applyProtection="1">
      <alignment horizontal="center"/>
    </xf>
    <xf numFmtId="0" fontId="23" fillId="0" borderId="10" xfId="44" applyFont="1" applyFill="1" applyBorder="1"/>
    <xf numFmtId="0" fontId="22" fillId="0" borderId="0" xfId="50" applyFont="1" applyFill="1" applyBorder="1" applyAlignment="1">
      <alignment vertical="top" wrapText="1"/>
    </xf>
    <xf numFmtId="0" fontId="23" fillId="0" borderId="10" xfId="50" applyNumberFormat="1" applyFont="1" applyFill="1" applyBorder="1" applyAlignment="1">
      <alignment horizontal="right"/>
    </xf>
    <xf numFmtId="0" fontId="23" fillId="0" borderId="0" xfId="46" applyFont="1" applyFill="1" applyBorder="1" applyAlignment="1" applyProtection="1">
      <alignment horizontal="left" vertical="top" wrapText="1"/>
    </xf>
    <xf numFmtId="181" fontId="23" fillId="0" borderId="0" xfId="50" applyNumberFormat="1" applyFont="1" applyFill="1" applyBorder="1" applyAlignment="1">
      <alignment horizontal="right" vertical="top" wrapText="1"/>
    </xf>
    <xf numFmtId="0" fontId="33" fillId="0" borderId="0" xfId="44" applyFont="1" applyFill="1" applyAlignment="1"/>
    <xf numFmtId="0" fontId="33" fillId="0" borderId="0" xfId="44" applyFont="1" applyFill="1" applyBorder="1" applyAlignment="1"/>
    <xf numFmtId="0" fontId="33" fillId="0" borderId="0" xfId="53" applyFont="1" applyFill="1" applyAlignment="1"/>
    <xf numFmtId="0" fontId="23" fillId="0" borderId="0" xfId="44" applyFont="1" applyFill="1" applyAlignment="1">
      <alignment horizontal="center"/>
    </xf>
    <xf numFmtId="0" fontId="22" fillId="0" borderId="14" xfId="47" applyFont="1" applyFill="1" applyBorder="1" applyAlignment="1">
      <alignment horizontal="center" vertical="center" wrapText="1"/>
    </xf>
    <xf numFmtId="0" fontId="22" fillId="0" borderId="14" xfId="47" applyFont="1" applyFill="1" applyBorder="1" applyAlignment="1" applyProtection="1">
      <alignment horizontal="center" vertical="center" wrapText="1"/>
    </xf>
    <xf numFmtId="0" fontId="23" fillId="0" borderId="11" xfId="44" applyFont="1" applyFill="1" applyBorder="1" applyAlignment="1" applyProtection="1">
      <alignment horizontal="left" vertical="top" wrapText="1"/>
    </xf>
    <xf numFmtId="0" fontId="23" fillId="0" borderId="0" xfId="50" applyFont="1" applyFill="1" applyAlignment="1">
      <alignment vertical="center"/>
    </xf>
    <xf numFmtId="43" fontId="22" fillId="0" borderId="11" xfId="28" applyFont="1" applyFill="1" applyBorder="1" applyAlignment="1" applyProtection="1">
      <alignment horizontal="right" wrapText="1"/>
    </xf>
    <xf numFmtId="0" fontId="22" fillId="0" borderId="0" xfId="52" applyFont="1" applyFill="1" applyBorder="1" applyAlignment="1" applyProtection="1">
      <alignment horizontal="left" vertical="top" wrapText="1"/>
    </xf>
    <xf numFmtId="0" fontId="23" fillId="0" borderId="0" xfId="52" applyNumberFormat="1" applyFont="1" applyFill="1" applyBorder="1" applyAlignment="1" applyProtection="1">
      <alignment horizontal="left"/>
    </xf>
    <xf numFmtId="0" fontId="23" fillId="0" borderId="0" xfId="52" applyNumberFormat="1" applyFont="1" applyFill="1" applyBorder="1" applyAlignment="1" applyProtection="1">
      <alignment horizontal="center"/>
    </xf>
    <xf numFmtId="1" fontId="22" fillId="0" borderId="0" xfId="52" applyNumberFormat="1" applyFont="1" applyFill="1" applyBorder="1" applyAlignment="1" applyProtection="1">
      <alignment horizontal="right" vertical="top" wrapText="1"/>
    </xf>
    <xf numFmtId="0" fontId="23" fillId="0" borderId="0" xfId="52" applyNumberFormat="1" applyFont="1" applyFill="1" applyBorder="1" applyAlignment="1" applyProtection="1">
      <alignment horizontal="right"/>
    </xf>
    <xf numFmtId="172" fontId="22" fillId="0" borderId="0" xfId="52" applyNumberFormat="1" applyFont="1" applyFill="1" applyBorder="1" applyAlignment="1" applyProtection="1">
      <alignment horizontal="right" vertical="top" wrapText="1"/>
    </xf>
    <xf numFmtId="171" fontId="23" fillId="0" borderId="0" xfId="52" applyNumberFormat="1" applyFont="1" applyFill="1" applyBorder="1" applyAlignment="1" applyProtection="1">
      <alignment horizontal="right" vertical="top" wrapText="1"/>
    </xf>
    <xf numFmtId="0" fontId="22" fillId="0" borderId="0" xfId="52" applyFont="1" applyFill="1" applyBorder="1" applyAlignment="1" applyProtection="1">
      <alignment horizontal="right" vertical="top" wrapText="1"/>
    </xf>
    <xf numFmtId="173" fontId="22" fillId="0" borderId="0" xfId="52" applyNumberFormat="1" applyFont="1" applyFill="1" applyBorder="1" applyAlignment="1" applyProtection="1">
      <alignment horizontal="right" vertical="top" wrapText="1"/>
    </xf>
    <xf numFmtId="0" fontId="23" fillId="0" borderId="10" xfId="52" applyFont="1" applyFill="1" applyBorder="1" applyAlignment="1" applyProtection="1">
      <alignment horizontal="left" vertical="top" wrapText="1"/>
    </xf>
    <xf numFmtId="0" fontId="23" fillId="0" borderId="10" xfId="52" applyFont="1" applyFill="1" applyBorder="1" applyAlignment="1" applyProtection="1">
      <alignment horizontal="right" vertical="top" wrapText="1"/>
    </xf>
    <xf numFmtId="0" fontId="22" fillId="0" borderId="10" xfId="52" applyFont="1" applyFill="1" applyBorder="1" applyAlignment="1" applyProtection="1">
      <alignment horizontal="left" vertical="top" wrapText="1"/>
    </xf>
    <xf numFmtId="0" fontId="23" fillId="0" borderId="11" xfId="52" applyFont="1" applyFill="1" applyBorder="1" applyAlignment="1" applyProtection="1">
      <alignment horizontal="left" vertical="top" wrapText="1"/>
    </xf>
    <xf numFmtId="0" fontId="23" fillId="0" borderId="11" xfId="52" applyFont="1" applyFill="1" applyBorder="1" applyAlignment="1" applyProtection="1">
      <alignment horizontal="right" vertical="top" wrapText="1"/>
    </xf>
    <xf numFmtId="0" fontId="22" fillId="0" borderId="11" xfId="52" applyFont="1" applyFill="1" applyBorder="1" applyAlignment="1" applyProtection="1">
      <alignment horizontal="left" vertical="top" wrapText="1"/>
    </xf>
    <xf numFmtId="0" fontId="23" fillId="0" borderId="0" xfId="52" applyFont="1" applyFill="1" applyAlignment="1" applyProtection="1">
      <alignment horizontal="left" vertical="top" wrapText="1"/>
    </xf>
    <xf numFmtId="0" fontId="23" fillId="0" borderId="0" xfId="52" applyFont="1" applyFill="1" applyAlignment="1" applyProtection="1">
      <alignment horizontal="right" vertical="top" wrapText="1"/>
    </xf>
    <xf numFmtId="0" fontId="23" fillId="0" borderId="0" xfId="52" applyFont="1" applyFill="1" applyAlignment="1" applyProtection="1">
      <alignment horizontal="left"/>
    </xf>
    <xf numFmtId="0" fontId="23" fillId="0" borderId="0" xfId="52" applyNumberFormat="1" applyFont="1" applyFill="1" applyProtection="1"/>
    <xf numFmtId="0" fontId="22" fillId="0" borderId="0" xfId="0" applyNumberFormat="1" applyFont="1" applyFill="1" applyBorder="1" applyAlignment="1" applyProtection="1">
      <alignment horizontal="center"/>
    </xf>
    <xf numFmtId="0" fontId="23" fillId="0" borderId="0" xfId="44" applyFont="1" applyFill="1" applyBorder="1" applyAlignment="1">
      <alignment horizontal="left" vertical="top"/>
    </xf>
    <xf numFmtId="0" fontId="23" fillId="0" borderId="0" xfId="48" applyFont="1" applyFill="1" applyBorder="1" applyAlignment="1" applyProtection="1">
      <alignment horizontal="left" vertical="top"/>
    </xf>
    <xf numFmtId="0" fontId="23" fillId="0" borderId="0" xfId="48" applyNumberFormat="1" applyFont="1" applyFill="1" applyAlignment="1" applyProtection="1">
      <alignment horizontal="right"/>
    </xf>
    <xf numFmtId="0" fontId="23" fillId="0" borderId="0" xfId="53" applyNumberFormat="1" applyFont="1" applyFill="1" applyProtection="1"/>
    <xf numFmtId="167" fontId="23" fillId="0" borderId="0" xfId="53" applyNumberFormat="1" applyFont="1" applyFill="1" applyAlignment="1" applyProtection="1">
      <alignment horizontal="right" vertical="top"/>
    </xf>
    <xf numFmtId="176" fontId="22" fillId="0" borderId="0" xfId="53" applyNumberFormat="1" applyFont="1" applyFill="1" applyAlignment="1" applyProtection="1">
      <alignment horizontal="right" vertical="top"/>
    </xf>
    <xf numFmtId="0" fontId="23" fillId="0" borderId="0" xfId="53" applyNumberFormat="1" applyFont="1" applyFill="1" applyBorder="1" applyProtection="1"/>
    <xf numFmtId="0" fontId="23" fillId="0" borderId="0" xfId="53" applyNumberFormat="1" applyFont="1" applyFill="1" applyBorder="1" applyAlignment="1" applyProtection="1"/>
    <xf numFmtId="176" fontId="22" fillId="0" borderId="0" xfId="53" applyNumberFormat="1" applyFont="1" applyFill="1" applyBorder="1" applyAlignment="1" applyProtection="1">
      <alignment horizontal="right" vertical="top"/>
    </xf>
    <xf numFmtId="49" fontId="23" fillId="0" borderId="0" xfId="53" applyNumberFormat="1" applyFont="1" applyFill="1" applyBorder="1" applyAlignment="1" applyProtection="1">
      <alignment horizontal="right" vertical="top"/>
    </xf>
    <xf numFmtId="0" fontId="23" fillId="0" borderId="0" xfId="53" applyFont="1" applyFill="1" applyAlignment="1">
      <alignment horizontal="left" vertical="top"/>
    </xf>
    <xf numFmtId="49" fontId="23" fillId="0" borderId="11" xfId="52" applyNumberFormat="1" applyFont="1" applyFill="1" applyBorder="1" applyAlignment="1" applyProtection="1">
      <alignment horizontal="center"/>
    </xf>
    <xf numFmtId="182" fontId="23" fillId="0" borderId="0" xfId="50" applyNumberFormat="1" applyFont="1" applyFill="1" applyAlignment="1" applyProtection="1">
      <alignment horizontal="center"/>
    </xf>
    <xf numFmtId="182" fontId="23" fillId="0" borderId="0" xfId="50" applyNumberFormat="1" applyFont="1" applyFill="1" applyBorder="1" applyAlignment="1" applyProtection="1">
      <alignment horizontal="right"/>
    </xf>
    <xf numFmtId="49" fontId="23" fillId="0" borderId="0" xfId="44" applyNumberFormat="1" applyFont="1" applyFill="1" applyAlignment="1">
      <alignment horizontal="right"/>
    </xf>
    <xf numFmtId="188" fontId="22" fillId="0" borderId="0" xfId="53" applyNumberFormat="1" applyFont="1" applyFill="1" applyBorder="1" applyAlignment="1">
      <alignment horizontal="right" vertical="top" wrapText="1"/>
    </xf>
    <xf numFmtId="0" fontId="22" fillId="0" borderId="11" xfId="50" applyFont="1" applyFill="1" applyBorder="1" applyAlignment="1">
      <alignment vertical="top" wrapText="1"/>
    </xf>
    <xf numFmtId="0" fontId="23" fillId="0" borderId="0" xfId="50" applyFont="1" applyFill="1" applyAlignment="1">
      <alignment horizontal="left" vertical="top" wrapText="1"/>
    </xf>
    <xf numFmtId="0" fontId="23" fillId="0" borderId="0" xfId="44" applyFont="1" applyFill="1" applyBorder="1" applyAlignment="1">
      <alignment horizontal="left"/>
    </xf>
    <xf numFmtId="0" fontId="23" fillId="0" borderId="0" xfId="50" applyFont="1" applyFill="1" applyBorder="1" applyAlignment="1">
      <alignment horizontal="left" vertical="top" wrapText="1"/>
    </xf>
    <xf numFmtId="49" fontId="23" fillId="0" borderId="0" xfId="44" applyNumberFormat="1" applyFont="1" applyFill="1" applyBorder="1" applyAlignment="1">
      <alignment horizontal="right" vertical="top" wrapText="1"/>
    </xf>
    <xf numFmtId="0" fontId="23" fillId="0" borderId="11" xfId="49" applyNumberFormat="1" applyFont="1" applyFill="1" applyBorder="1" applyAlignment="1" applyProtection="1">
      <alignment horizontal="right"/>
    </xf>
    <xf numFmtId="178" fontId="23" fillId="0" borderId="0" xfId="49" applyNumberFormat="1" applyFont="1" applyFill="1" applyBorder="1" applyAlignment="1">
      <alignment horizontal="right" vertical="top" wrapText="1"/>
    </xf>
    <xf numFmtId="0" fontId="23" fillId="0" borderId="0" xfId="49" applyNumberFormat="1" applyFont="1" applyFill="1" applyBorder="1" applyAlignment="1">
      <alignment horizontal="right" vertical="top" wrapText="1"/>
    </xf>
    <xf numFmtId="0" fontId="22" fillId="0" borderId="10" xfId="49" applyFont="1" applyFill="1" applyBorder="1" applyAlignment="1">
      <alignment horizontal="right" vertical="top" wrapText="1"/>
    </xf>
    <xf numFmtId="0" fontId="22" fillId="0" borderId="10" xfId="49" applyFont="1" applyFill="1" applyBorder="1" applyAlignment="1">
      <alignment vertical="top" wrapText="1"/>
    </xf>
    <xf numFmtId="0" fontId="22" fillId="0" borderId="10" xfId="53" applyFont="1" applyFill="1" applyBorder="1" applyAlignment="1" applyProtection="1">
      <alignment horizontal="left" vertical="top" wrapText="1"/>
    </xf>
    <xf numFmtId="0" fontId="23" fillId="0" borderId="10" xfId="44" applyNumberFormat="1" applyFont="1" applyFill="1" applyBorder="1" applyAlignment="1">
      <alignment horizontal="right" wrapText="1"/>
    </xf>
    <xf numFmtId="0" fontId="23" fillId="0" borderId="0" xfId="46" applyFont="1" applyFill="1" applyBorder="1" applyAlignment="1" applyProtection="1">
      <alignment vertical="justify" wrapText="1"/>
    </xf>
    <xf numFmtId="0" fontId="23" fillId="0" borderId="0" xfId="46" applyFont="1" applyFill="1" applyBorder="1" applyAlignment="1" applyProtection="1">
      <alignment vertical="top" wrapText="1"/>
    </xf>
    <xf numFmtId="0" fontId="33" fillId="0" borderId="0" xfId="53" applyFont="1" applyFill="1"/>
    <xf numFmtId="0" fontId="23" fillId="0" borderId="0" xfId="50" applyNumberFormat="1" applyFont="1" applyFill="1" applyAlignment="1">
      <alignment horizontal="left"/>
    </xf>
    <xf numFmtId="0" fontId="33" fillId="0" borderId="0" xfId="44" applyFont="1" applyFill="1"/>
    <xf numFmtId="0" fontId="22" fillId="0" borderId="13" xfId="0" applyFont="1" applyFill="1" applyBorder="1" applyAlignment="1">
      <alignment horizontal="center"/>
    </xf>
    <xf numFmtId="0" fontId="23" fillId="0" borderId="0" xfId="53" applyNumberFormat="1" applyFont="1" applyFill="1" applyBorder="1" applyAlignment="1" applyProtection="1">
      <alignment horizontal="left" vertical="top"/>
    </xf>
    <xf numFmtId="0" fontId="23" fillId="0" borderId="0" xfId="51" applyFont="1" applyFill="1" applyBorder="1" applyAlignment="1" applyProtection="1">
      <alignment horizontal="left"/>
    </xf>
    <xf numFmtId="0" fontId="22" fillId="0" borderId="0" xfId="52" applyFont="1" applyFill="1" applyBorder="1" applyAlignment="1" applyProtection="1">
      <alignment horizontal="left" vertical="center" wrapText="1"/>
    </xf>
    <xf numFmtId="0" fontId="23" fillId="0" borderId="0" xfId="64" applyNumberFormat="1" applyFont="1" applyFill="1" applyBorder="1" applyAlignment="1" applyProtection="1">
      <alignment horizontal="right" wrapText="1"/>
    </xf>
    <xf numFmtId="0" fontId="23" fillId="0" borderId="0" xfId="64" applyNumberFormat="1" applyFont="1" applyFill="1" applyAlignment="1" applyProtection="1">
      <alignment horizontal="right" wrapText="1"/>
    </xf>
    <xf numFmtId="164" fontId="23" fillId="0" borderId="0" xfId="64" applyFont="1" applyFill="1" applyBorder="1" applyAlignment="1" applyProtection="1">
      <alignment horizontal="right" wrapText="1"/>
    </xf>
    <xf numFmtId="0" fontId="23" fillId="0" borderId="10" xfId="64" applyNumberFormat="1" applyFont="1" applyFill="1" applyBorder="1" applyAlignment="1" applyProtection="1">
      <alignment horizontal="right" wrapText="1"/>
    </xf>
    <xf numFmtId="180" fontId="23" fillId="0" borderId="0" xfId="64" applyNumberFormat="1" applyFont="1" applyFill="1" applyBorder="1" applyAlignment="1" applyProtection="1">
      <alignment horizontal="right" wrapText="1"/>
    </xf>
    <xf numFmtId="164" fontId="23" fillId="0" borderId="11" xfId="64" applyFont="1" applyFill="1" applyBorder="1" applyAlignment="1" applyProtection="1">
      <alignment horizontal="right" wrapText="1"/>
    </xf>
    <xf numFmtId="0" fontId="23" fillId="0" borderId="11" xfId="64" applyNumberFormat="1" applyFont="1" applyFill="1" applyBorder="1" applyAlignment="1" applyProtection="1">
      <alignment horizontal="right" wrapText="1"/>
    </xf>
    <xf numFmtId="164" fontId="23" fillId="0" borderId="10" xfId="64" applyFont="1" applyFill="1" applyBorder="1" applyAlignment="1" applyProtection="1">
      <alignment horizontal="right" wrapText="1"/>
    </xf>
    <xf numFmtId="164" fontId="23" fillId="0" borderId="0" xfId="64" applyNumberFormat="1" applyFont="1" applyFill="1" applyBorder="1" applyAlignment="1" applyProtection="1">
      <alignment horizontal="right" wrapText="1"/>
    </xf>
    <xf numFmtId="164" fontId="23" fillId="0" borderId="0" xfId="64" applyFont="1" applyFill="1" applyAlignment="1" applyProtection="1">
      <alignment horizontal="right" wrapText="1"/>
    </xf>
    <xf numFmtId="0" fontId="23" fillId="0" borderId="0" xfId="64" applyNumberFormat="1" applyFont="1" applyFill="1" applyBorder="1" applyAlignment="1" applyProtection="1">
      <alignment horizontal="right"/>
    </xf>
    <xf numFmtId="0" fontId="23" fillId="0" borderId="0" xfId="48" applyFont="1" applyFill="1" applyBorder="1" applyAlignment="1" applyProtection="1">
      <alignment horizontal="left" vertical="center" wrapText="1"/>
    </xf>
    <xf numFmtId="0" fontId="22" fillId="0" borderId="0" xfId="0" applyNumberFormat="1" applyFont="1" applyFill="1" applyBorder="1" applyProtection="1"/>
    <xf numFmtId="0" fontId="23" fillId="0" borderId="0" xfId="52" applyFont="1" applyFill="1" applyAlignment="1" applyProtection="1">
      <alignment horizontal="left" wrapText="1"/>
    </xf>
    <xf numFmtId="0" fontId="23" fillId="25" borderId="0" xfId="51" applyFont="1" applyFill="1" applyBorder="1" applyAlignment="1" applyProtection="1">
      <alignment horizontal="left"/>
    </xf>
    <xf numFmtId="0" fontId="23" fillId="25" borderId="0" xfId="52" applyFont="1" applyFill="1" applyProtection="1"/>
    <xf numFmtId="0" fontId="23" fillId="25" borderId="0" xfId="52" applyFont="1" applyFill="1" applyBorder="1" applyAlignment="1" applyProtection="1">
      <alignment horizontal="left" vertical="top" wrapText="1"/>
    </xf>
    <xf numFmtId="0" fontId="23" fillId="25" borderId="0" xfId="52" applyFont="1" applyFill="1" applyBorder="1" applyAlignment="1" applyProtection="1">
      <alignment horizontal="right" vertical="top" wrapText="1"/>
    </xf>
    <xf numFmtId="0" fontId="23" fillId="25" borderId="11" xfId="52" applyFont="1" applyFill="1" applyBorder="1" applyAlignment="1" applyProtection="1"/>
    <xf numFmtId="49" fontId="23" fillId="25" borderId="11" xfId="52" applyNumberFormat="1" applyFont="1" applyFill="1" applyBorder="1" applyAlignment="1" applyProtection="1">
      <alignment horizontal="center"/>
    </xf>
    <xf numFmtId="0" fontId="23" fillId="25" borderId="0" xfId="64" applyNumberFormat="1" applyFont="1" applyFill="1" applyAlignment="1" applyProtection="1">
      <alignment horizontal="right" wrapText="1"/>
    </xf>
    <xf numFmtId="164" fontId="23" fillId="25" borderId="0" xfId="64" applyFont="1" applyFill="1" applyAlignment="1" applyProtection="1">
      <alignment horizontal="right" wrapText="1"/>
    </xf>
    <xf numFmtId="0" fontId="23" fillId="25" borderId="10" xfId="64" applyNumberFormat="1" applyFont="1" applyFill="1" applyBorder="1" applyAlignment="1" applyProtection="1">
      <alignment horizontal="right" wrapText="1"/>
    </xf>
    <xf numFmtId="0" fontId="23" fillId="25" borderId="0" xfId="64" applyNumberFormat="1" applyFont="1" applyFill="1" applyBorder="1" applyAlignment="1" applyProtection="1">
      <alignment horizontal="right" wrapText="1"/>
    </xf>
    <xf numFmtId="164" fontId="23" fillId="25" borderId="0" xfId="64" applyFont="1" applyFill="1" applyBorder="1" applyAlignment="1" applyProtection="1">
      <alignment horizontal="right" wrapText="1"/>
    </xf>
    <xf numFmtId="0" fontId="23" fillId="25" borderId="11" xfId="64" applyNumberFormat="1" applyFont="1" applyFill="1" applyBorder="1" applyAlignment="1" applyProtection="1">
      <alignment horizontal="right" wrapText="1"/>
    </xf>
    <xf numFmtId="164" fontId="23" fillId="25" borderId="11" xfId="64" applyFont="1" applyFill="1" applyBorder="1" applyAlignment="1" applyProtection="1">
      <alignment horizontal="right" wrapText="1"/>
    </xf>
    <xf numFmtId="164" fontId="23" fillId="25" borderId="10" xfId="64" applyFont="1" applyFill="1" applyBorder="1" applyAlignment="1" applyProtection="1">
      <alignment horizontal="right" wrapText="1"/>
    </xf>
    <xf numFmtId="0" fontId="22" fillId="25" borderId="0" xfId="0" applyNumberFormat="1" applyFont="1" applyFill="1" applyBorder="1" applyAlignment="1" applyProtection="1">
      <alignment horizontal="center"/>
    </xf>
    <xf numFmtId="180" fontId="23" fillId="0" borderId="0" xfId="53" applyNumberFormat="1" applyFont="1" applyFill="1" applyBorder="1" applyAlignment="1" applyProtection="1">
      <alignment horizontal="right" wrapText="1"/>
    </xf>
    <xf numFmtId="0" fontId="23" fillId="0" borderId="0" xfId="64" applyNumberFormat="1" applyFont="1" applyFill="1" applyBorder="1" applyAlignment="1" applyProtection="1">
      <alignment horizontal="left"/>
    </xf>
    <xf numFmtId="0" fontId="23" fillId="25" borderId="0" xfId="50" applyFont="1" applyFill="1"/>
    <xf numFmtId="0" fontId="23" fillId="25" borderId="0" xfId="50" applyFont="1" applyFill="1" applyBorder="1" applyAlignment="1">
      <alignment horizontal="right" vertical="top"/>
    </xf>
    <xf numFmtId="0" fontId="23" fillId="25" borderId="0" xfId="50" applyFont="1" applyFill="1" applyBorder="1"/>
    <xf numFmtId="0" fontId="23" fillId="25" borderId="0" xfId="50" applyNumberFormat="1" applyFont="1" applyFill="1" applyBorder="1"/>
    <xf numFmtId="0" fontId="23" fillId="25" borderId="0" xfId="50" applyNumberFormat="1" applyFont="1" applyFill="1"/>
    <xf numFmtId="0" fontId="23" fillId="25" borderId="0" xfId="50" applyFont="1" applyFill="1" applyBorder="1" applyAlignment="1"/>
    <xf numFmtId="0" fontId="23" fillId="25" borderId="0" xfId="50" applyNumberFormat="1" applyFont="1" applyFill="1" applyAlignment="1">
      <alignment horizontal="right"/>
    </xf>
    <xf numFmtId="0" fontId="23" fillId="25" borderId="0" xfId="64" applyNumberFormat="1" applyFont="1" applyFill="1" applyBorder="1" applyAlignment="1" applyProtection="1">
      <alignment horizontal="right"/>
    </xf>
    <xf numFmtId="164" fontId="23" fillId="25" borderId="0" xfId="64" applyFont="1" applyFill="1" applyBorder="1" applyAlignment="1">
      <alignment horizontal="right" wrapText="1"/>
    </xf>
    <xf numFmtId="0" fontId="23" fillId="25" borderId="0" xfId="50" applyFont="1" applyFill="1" applyBorder="1" applyAlignment="1">
      <alignment vertical="top" wrapText="1"/>
    </xf>
    <xf numFmtId="0" fontId="23" fillId="25" borderId="0" xfId="50" applyNumberFormat="1" applyFont="1" applyFill="1" applyBorder="1" applyAlignment="1" applyProtection="1">
      <alignment horizontal="right" wrapText="1"/>
    </xf>
    <xf numFmtId="0" fontId="23" fillId="25" borderId="0" xfId="50" applyFont="1" applyFill="1" applyBorder="1" applyAlignment="1">
      <alignment horizontal="right"/>
    </xf>
    <xf numFmtId="0" fontId="23" fillId="0" borderId="0" xfId="64" applyNumberFormat="1" applyFont="1" applyFill="1" applyAlignment="1">
      <alignment horizontal="right" wrapText="1"/>
    </xf>
    <xf numFmtId="164" fontId="23" fillId="0" borderId="0" xfId="64" applyFont="1" applyFill="1" applyAlignment="1">
      <alignment horizontal="right" wrapText="1"/>
    </xf>
    <xf numFmtId="164" fontId="23" fillId="0" borderId="0" xfId="64" applyFont="1" applyFill="1" applyBorder="1" applyAlignment="1">
      <alignment horizontal="right" wrapText="1"/>
    </xf>
    <xf numFmtId="164" fontId="23" fillId="0" borderId="11" xfId="64" applyFont="1" applyFill="1" applyBorder="1" applyAlignment="1">
      <alignment horizontal="right" wrapText="1"/>
    </xf>
    <xf numFmtId="180" fontId="23" fillId="0" borderId="0" xfId="50" applyNumberFormat="1" applyFont="1" applyFill="1" applyBorder="1" applyAlignment="1">
      <alignment horizontal="right"/>
    </xf>
    <xf numFmtId="180" fontId="23" fillId="0" borderId="0" xfId="53" applyNumberFormat="1" applyFont="1" applyFill="1" applyBorder="1" applyAlignment="1">
      <alignment horizontal="right"/>
    </xf>
    <xf numFmtId="0" fontId="23" fillId="0" borderId="0" xfId="64" applyNumberFormat="1" applyFont="1" applyFill="1" applyBorder="1" applyAlignment="1">
      <alignment horizontal="right" wrapText="1"/>
    </xf>
    <xf numFmtId="0" fontId="23" fillId="0" borderId="0" xfId="50" applyNumberFormat="1" applyFont="1" applyFill="1" applyBorder="1" applyAlignment="1">
      <alignment horizontal="left" vertical="top"/>
    </xf>
    <xf numFmtId="164" fontId="23" fillId="0" borderId="0" xfId="64" applyFont="1" applyFill="1" applyAlignment="1" applyProtection="1">
      <alignment horizontal="right"/>
    </xf>
    <xf numFmtId="0" fontId="23" fillId="0" borderId="0" xfId="64" applyNumberFormat="1" applyFont="1" applyFill="1" applyAlignment="1" applyProtection="1">
      <alignment horizontal="right"/>
    </xf>
    <xf numFmtId="0" fontId="33" fillId="0" borderId="0" xfId="50" applyFont="1" applyFill="1"/>
    <xf numFmtId="0" fontId="33" fillId="0" borderId="0" xfId="50" applyNumberFormat="1" applyFont="1" applyFill="1"/>
    <xf numFmtId="0" fontId="33" fillId="0" borderId="0" xfId="50" applyFont="1" applyFill="1" applyBorder="1"/>
    <xf numFmtId="0" fontId="33" fillId="0" borderId="0" xfId="50" applyNumberFormat="1" applyFont="1" applyFill="1" applyBorder="1"/>
    <xf numFmtId="0" fontId="33" fillId="0" borderId="0" xfId="52" applyFont="1" applyFill="1" applyProtection="1"/>
    <xf numFmtId="0" fontId="33" fillId="0" borderId="11" xfId="52" applyFont="1" applyFill="1" applyBorder="1" applyAlignment="1" applyProtection="1">
      <alignment vertical="top"/>
    </xf>
    <xf numFmtId="49" fontId="33" fillId="0" borderId="11" xfId="52" applyNumberFormat="1" applyFont="1" applyFill="1" applyBorder="1" applyAlignment="1" applyProtection="1">
      <alignment horizontal="center" vertical="top"/>
    </xf>
    <xf numFmtId="0" fontId="33" fillId="0" borderId="11" xfId="52" applyFont="1" applyFill="1" applyBorder="1" applyAlignment="1" applyProtection="1"/>
    <xf numFmtId="49" fontId="33" fillId="0" borderId="11" xfId="52" applyNumberFormat="1" applyFont="1" applyFill="1" applyBorder="1" applyAlignment="1" applyProtection="1">
      <alignment horizontal="center"/>
    </xf>
    <xf numFmtId="0" fontId="33" fillId="0" borderId="0" xfId="50" applyNumberFormat="1" applyFont="1" applyFill="1" applyAlignment="1">
      <alignment horizontal="right"/>
    </xf>
    <xf numFmtId="164" fontId="33" fillId="0" borderId="0" xfId="64" applyFont="1" applyFill="1" applyAlignment="1" applyProtection="1">
      <alignment horizontal="right" wrapText="1"/>
    </xf>
    <xf numFmtId="0" fontId="33" fillId="0" borderId="0" xfId="64" applyNumberFormat="1" applyFont="1" applyFill="1" applyAlignment="1" applyProtection="1">
      <alignment horizontal="right" wrapText="1"/>
    </xf>
    <xf numFmtId="164" fontId="33" fillId="0" borderId="10" xfId="64" applyFont="1" applyFill="1" applyBorder="1" applyAlignment="1" applyProtection="1">
      <alignment horizontal="right" wrapText="1"/>
    </xf>
    <xf numFmtId="0" fontId="33" fillId="0" borderId="10" xfId="64" applyNumberFormat="1" applyFont="1" applyFill="1" applyBorder="1" applyAlignment="1" applyProtection="1">
      <alignment horizontal="right" wrapText="1"/>
    </xf>
    <xf numFmtId="0" fontId="33" fillId="0" borderId="0" xfId="50" applyNumberFormat="1" applyFont="1" applyFill="1" applyBorder="1" applyAlignment="1" applyProtection="1">
      <alignment horizontal="right"/>
    </xf>
    <xf numFmtId="0" fontId="33" fillId="0" borderId="0" xfId="64" applyNumberFormat="1" applyFont="1" applyFill="1" applyBorder="1" applyAlignment="1" applyProtection="1">
      <alignment horizontal="right" wrapText="1"/>
    </xf>
    <xf numFmtId="164" fontId="33" fillId="0" borderId="0" xfId="64" applyFont="1" applyFill="1" applyBorder="1" applyAlignment="1" applyProtection="1">
      <alignment horizontal="right" wrapText="1"/>
    </xf>
    <xf numFmtId="164" fontId="33" fillId="0" borderId="11" xfId="64" applyFont="1" applyFill="1" applyBorder="1" applyAlignment="1" applyProtection="1">
      <alignment horizontal="right" wrapText="1"/>
    </xf>
    <xf numFmtId="0" fontId="33" fillId="0" borderId="11" xfId="64" applyNumberFormat="1" applyFont="1" applyFill="1" applyBorder="1" applyAlignment="1" applyProtection="1">
      <alignment horizontal="right" wrapText="1"/>
    </xf>
    <xf numFmtId="0" fontId="33" fillId="0" borderId="0" xfId="50" applyFont="1" applyFill="1" applyBorder="1" applyAlignment="1" applyProtection="1">
      <alignment horizontal="left" vertical="top" wrapText="1"/>
    </xf>
    <xf numFmtId="0" fontId="33" fillId="0" borderId="0" xfId="50" applyFont="1" applyFill="1" applyBorder="1" applyAlignment="1">
      <alignment vertical="top" wrapText="1"/>
    </xf>
    <xf numFmtId="0" fontId="33" fillId="0" borderId="0" xfId="50" applyFont="1" applyFill="1" applyBorder="1" applyAlignment="1">
      <alignment horizontal="right" vertical="top" wrapText="1"/>
    </xf>
    <xf numFmtId="0" fontId="33" fillId="0" borderId="0" xfId="64" applyNumberFormat="1" applyFont="1" applyFill="1" applyBorder="1" applyAlignment="1" applyProtection="1">
      <alignment horizontal="right"/>
    </xf>
    <xf numFmtId="0" fontId="33" fillId="0" borderId="0" xfId="50" applyNumberFormat="1" applyFont="1" applyFill="1" applyBorder="1" applyAlignment="1">
      <alignment horizontal="right"/>
    </xf>
    <xf numFmtId="0" fontId="34" fillId="0" borderId="0" xfId="0" applyNumberFormat="1" applyFont="1" applyFill="1" applyBorder="1" applyAlignment="1" applyProtection="1">
      <alignment horizontal="center"/>
    </xf>
    <xf numFmtId="0" fontId="36" fillId="0" borderId="0" xfId="0" applyNumberFormat="1" applyFont="1" applyFill="1" applyBorder="1" applyAlignment="1" applyProtection="1">
      <alignment horizontal="center"/>
    </xf>
    <xf numFmtId="0" fontId="33" fillId="0" borderId="0" xfId="48" applyNumberFormat="1" applyFont="1" applyFill="1" applyProtection="1"/>
    <xf numFmtId="0" fontId="23" fillId="0" borderId="11" xfId="64" applyNumberFormat="1" applyFont="1" applyFill="1" applyBorder="1" applyAlignment="1">
      <alignment horizontal="right" wrapText="1"/>
    </xf>
    <xf numFmtId="0" fontId="23" fillId="0" borderId="10" xfId="64" applyNumberFormat="1" applyFont="1" applyFill="1" applyBorder="1" applyAlignment="1">
      <alignment horizontal="right" wrapText="1"/>
    </xf>
    <xf numFmtId="164" fontId="23" fillId="0" borderId="10" xfId="64" applyFont="1" applyFill="1" applyBorder="1" applyAlignment="1">
      <alignment horizontal="right" wrapText="1"/>
    </xf>
    <xf numFmtId="49" fontId="23" fillId="0" borderId="0" xfId="53" applyNumberFormat="1" applyFont="1" applyFill="1" applyBorder="1" applyAlignment="1">
      <alignment horizontal="center"/>
    </xf>
    <xf numFmtId="0" fontId="33" fillId="0" borderId="0" xfId="44" applyFont="1" applyFill="1" applyAlignment="1">
      <alignment horizontal="right"/>
    </xf>
    <xf numFmtId="0" fontId="34" fillId="0" borderId="0" xfId="44" applyFont="1" applyFill="1" applyBorder="1" applyAlignment="1" applyProtection="1">
      <alignment horizontal="center"/>
    </xf>
    <xf numFmtId="0" fontId="34" fillId="0" borderId="0" xfId="44" applyNumberFormat="1" applyFont="1" applyFill="1" applyBorder="1" applyAlignment="1" applyProtection="1">
      <alignment horizontal="center"/>
    </xf>
    <xf numFmtId="0" fontId="33" fillId="0" borderId="0" xfId="44" applyFont="1" applyFill="1" applyAlignment="1">
      <alignment vertical="top" wrapText="1"/>
    </xf>
    <xf numFmtId="0" fontId="33" fillId="0" borderId="0" xfId="44" applyNumberFormat="1" applyFont="1" applyFill="1"/>
    <xf numFmtId="0" fontId="33" fillId="0" borderId="0" xfId="64" applyNumberFormat="1" applyFont="1" applyFill="1"/>
    <xf numFmtId="0" fontId="33" fillId="0" borderId="0" xfId="64" applyNumberFormat="1" applyFont="1" applyFill="1" applyAlignment="1">
      <alignment horizontal="right" wrapText="1"/>
    </xf>
    <xf numFmtId="0" fontId="33" fillId="0" borderId="0" xfId="44" applyNumberFormat="1" applyFont="1" applyFill="1" applyBorder="1" applyAlignment="1" applyProtection="1">
      <alignment horizontal="right"/>
    </xf>
    <xf numFmtId="0" fontId="33" fillId="0" borderId="0" xfId="44" applyFont="1" applyFill="1" applyBorder="1" applyAlignment="1">
      <alignment vertical="top" wrapText="1"/>
    </xf>
    <xf numFmtId="0" fontId="34" fillId="0" borderId="0" xfId="44" applyFont="1" applyFill="1" applyAlignment="1">
      <alignment vertical="top" wrapText="1"/>
    </xf>
    <xf numFmtId="0" fontId="33" fillId="0" borderId="0" xfId="44" applyNumberFormat="1" applyFont="1" applyFill="1" applyAlignment="1" applyProtection="1">
      <alignment horizontal="right"/>
    </xf>
    <xf numFmtId="0" fontId="33" fillId="0" borderId="10" xfId="44" applyFont="1" applyFill="1" applyBorder="1" applyAlignment="1">
      <alignment vertical="top" wrapText="1"/>
    </xf>
    <xf numFmtId="164" fontId="33" fillId="0" borderId="0" xfId="64" applyFont="1" applyFill="1" applyBorder="1" applyAlignment="1">
      <alignment horizontal="right" wrapText="1"/>
    </xf>
    <xf numFmtId="0" fontId="33" fillId="0" borderId="0" xfId="64" applyNumberFormat="1" applyFont="1" applyFill="1" applyBorder="1" applyAlignment="1">
      <alignment horizontal="right" wrapText="1"/>
    </xf>
    <xf numFmtId="0" fontId="33" fillId="0" borderId="0" xfId="64" applyNumberFormat="1" applyFont="1" applyFill="1" applyBorder="1"/>
    <xf numFmtId="0" fontId="33" fillId="0" borderId="0" xfId="44" applyNumberFormat="1" applyFont="1" applyFill="1" applyBorder="1"/>
    <xf numFmtId="0" fontId="33" fillId="0" borderId="0" xfId="50" applyFont="1" applyFill="1" applyAlignment="1">
      <alignment horizontal="right"/>
    </xf>
    <xf numFmtId="0" fontId="33" fillId="0" borderId="0" xfId="52" applyFont="1" applyFill="1" applyBorder="1" applyAlignment="1" applyProtection="1">
      <alignment vertical="top"/>
    </xf>
    <xf numFmtId="0" fontId="33" fillId="0" borderId="0" xfId="52" applyFont="1" applyFill="1" applyBorder="1" applyAlignment="1" applyProtection="1"/>
    <xf numFmtId="49" fontId="33" fillId="0" borderId="0" xfId="52" applyNumberFormat="1" applyFont="1" applyFill="1" applyBorder="1" applyAlignment="1" applyProtection="1">
      <alignment horizontal="center"/>
    </xf>
    <xf numFmtId="0" fontId="34" fillId="0" borderId="0" xfId="50" applyFont="1" applyFill="1" applyBorder="1" applyAlignment="1" applyProtection="1">
      <alignment horizontal="left" vertical="top" wrapText="1"/>
    </xf>
    <xf numFmtId="0" fontId="33" fillId="0" borderId="11" xfId="50" applyFont="1" applyFill="1" applyBorder="1" applyAlignment="1" applyProtection="1">
      <alignment horizontal="left" vertical="top" wrapText="1"/>
    </xf>
    <xf numFmtId="0" fontId="33" fillId="0" borderId="0" xfId="50" applyFont="1" applyFill="1" applyAlignment="1">
      <alignment horizontal="left" vertical="top" wrapText="1"/>
    </xf>
    <xf numFmtId="0" fontId="33" fillId="0" borderId="11" xfId="64" applyNumberFormat="1" applyFont="1" applyFill="1" applyBorder="1" applyAlignment="1">
      <alignment horizontal="right" wrapText="1"/>
    </xf>
    <xf numFmtId="0" fontId="33" fillId="0" borderId="0" xfId="50" applyNumberFormat="1" applyFont="1" applyFill="1" applyBorder="1" applyAlignment="1">
      <alignment horizontal="right" wrapText="1"/>
    </xf>
    <xf numFmtId="0" fontId="33" fillId="0" borderId="10" xfId="50" applyFont="1" applyFill="1" applyBorder="1" applyAlignment="1">
      <alignment horizontal="left" vertical="top" wrapText="1"/>
    </xf>
    <xf numFmtId="0" fontId="34" fillId="0" borderId="10" xfId="50" applyFont="1" applyFill="1" applyBorder="1" applyAlignment="1" applyProtection="1">
      <alignment horizontal="left" vertical="top" wrapText="1"/>
    </xf>
    <xf numFmtId="0" fontId="33" fillId="0" borderId="10" xfId="50" applyNumberFormat="1" applyFont="1" applyFill="1" applyBorder="1" applyAlignment="1" applyProtection="1">
      <alignment horizontal="right" wrapText="1"/>
    </xf>
    <xf numFmtId="0" fontId="33" fillId="0" borderId="0" xfId="50" applyNumberFormat="1" applyFont="1" applyFill="1" applyBorder="1" applyAlignment="1" applyProtection="1">
      <alignment horizontal="right" wrapText="1"/>
    </xf>
    <xf numFmtId="0" fontId="33" fillId="0" borderId="0" xfId="50" applyFont="1" applyFill="1" applyAlignment="1"/>
    <xf numFmtId="0" fontId="23" fillId="0" borderId="0" xfId="44" applyFont="1" applyFill="1" applyBorder="1" applyAlignment="1" applyProtection="1">
      <alignment horizontal="justify"/>
    </xf>
    <xf numFmtId="0" fontId="23" fillId="25" borderId="0" xfId="44" applyFont="1" applyFill="1" applyBorder="1"/>
    <xf numFmtId="0" fontId="23" fillId="25" borderId="0" xfId="44" applyNumberFormat="1" applyFont="1" applyFill="1"/>
    <xf numFmtId="0" fontId="23" fillId="25" borderId="0" xfId="44" applyNumberFormat="1" applyFont="1" applyFill="1" applyBorder="1" applyAlignment="1" applyProtection="1">
      <alignment horizontal="right"/>
    </xf>
    <xf numFmtId="0" fontId="23" fillId="25" borderId="0" xfId="44" applyFont="1" applyFill="1"/>
    <xf numFmtId="0" fontId="23" fillId="25" borderId="0" xfId="44" applyFont="1" applyFill="1" applyAlignment="1">
      <alignment horizontal="right"/>
    </xf>
    <xf numFmtId="164" fontId="23" fillId="25" borderId="0" xfId="64" applyFont="1" applyFill="1" applyBorder="1" applyAlignment="1" applyProtection="1">
      <alignment horizontal="right"/>
    </xf>
    <xf numFmtId="0" fontId="23" fillId="25" borderId="0" xfId="44" applyNumberFormat="1" applyFont="1" applyFill="1" applyBorder="1"/>
    <xf numFmtId="0" fontId="23" fillId="25" borderId="0" xfId="44" applyFont="1" applyFill="1" applyBorder="1" applyAlignment="1"/>
    <xf numFmtId="0" fontId="23" fillId="25" borderId="0" xfId="52" applyNumberFormat="1" applyFont="1" applyFill="1" applyProtection="1"/>
    <xf numFmtId="0" fontId="23" fillId="25" borderId="0" xfId="52" applyNumberFormat="1" applyFont="1" applyFill="1" applyAlignment="1" applyProtection="1">
      <alignment horizontal="right"/>
    </xf>
    <xf numFmtId="0" fontId="23" fillId="25" borderId="0" xfId="50" applyNumberFormat="1" applyFont="1" applyFill="1" applyBorder="1" applyAlignment="1">
      <alignment horizontal="left" vertical="top" wrapText="1"/>
    </xf>
    <xf numFmtId="0" fontId="23" fillId="25" borderId="0" xfId="50" applyNumberFormat="1" applyFont="1" applyFill="1" applyAlignment="1">
      <alignment horizontal="left" vertical="top" wrapText="1"/>
    </xf>
    <xf numFmtId="0" fontId="23" fillId="25" borderId="0" xfId="50" applyNumberFormat="1" applyFont="1" applyFill="1" applyAlignment="1">
      <alignment horizontal="right" vertical="top" wrapText="1"/>
    </xf>
    <xf numFmtId="0" fontId="22" fillId="25" borderId="0" xfId="50" applyFont="1" applyFill="1" applyBorder="1" applyAlignment="1" applyProtection="1">
      <alignment horizontal="left" vertical="top" wrapText="1"/>
    </xf>
    <xf numFmtId="0" fontId="23" fillId="25" borderId="0" xfId="50" applyFont="1" applyFill="1" applyBorder="1" applyAlignment="1" applyProtection="1">
      <alignment horizontal="left" vertical="top" wrapText="1"/>
    </xf>
    <xf numFmtId="0" fontId="23" fillId="25" borderId="0" xfId="50" applyFont="1" applyFill="1" applyBorder="1" applyAlignment="1">
      <alignment horizontal="right" vertical="top" wrapText="1"/>
    </xf>
    <xf numFmtId="0" fontId="23" fillId="25" borderId="0" xfId="50" applyFont="1" applyFill="1" applyAlignment="1">
      <alignment horizontal="left" vertical="top" wrapText="1"/>
    </xf>
    <xf numFmtId="0" fontId="23" fillId="25" borderId="0" xfId="50" applyFont="1" applyFill="1" applyAlignment="1">
      <alignment vertical="top" wrapText="1"/>
    </xf>
    <xf numFmtId="0" fontId="23" fillId="25" borderId="0" xfId="50" applyFont="1" applyFill="1" applyAlignment="1">
      <alignment horizontal="right" vertical="top" wrapText="1"/>
    </xf>
    <xf numFmtId="0" fontId="23" fillId="25" borderId="0" xfId="50" applyNumberFormat="1" applyFont="1" applyFill="1" applyBorder="1" applyAlignment="1">
      <alignment wrapText="1"/>
    </xf>
    <xf numFmtId="0" fontId="22" fillId="25" borderId="0" xfId="50" applyFont="1" applyFill="1" applyBorder="1" applyAlignment="1">
      <alignment horizontal="left" vertical="top"/>
    </xf>
    <xf numFmtId="0" fontId="38" fillId="25" borderId="0" xfId="0" applyNumberFormat="1" applyFont="1" applyFill="1" applyBorder="1" applyAlignment="1" applyProtection="1">
      <alignment horizontal="center"/>
    </xf>
    <xf numFmtId="0" fontId="23" fillId="25" borderId="0" xfId="52" applyNumberFormat="1" applyFont="1" applyFill="1" applyBorder="1" applyProtection="1"/>
    <xf numFmtId="0" fontId="23" fillId="25" borderId="0" xfId="52" applyNumberFormat="1" applyFont="1" applyFill="1" applyBorder="1" applyAlignment="1" applyProtection="1">
      <alignment horizontal="right"/>
    </xf>
    <xf numFmtId="49" fontId="23" fillId="0" borderId="0" xfId="50" applyNumberFormat="1" applyFont="1" applyFill="1"/>
    <xf numFmtId="0" fontId="33" fillId="0" borderId="0" xfId="44" applyNumberFormat="1" applyFont="1" applyFill="1" applyAlignment="1">
      <alignment horizontal="center"/>
    </xf>
    <xf numFmtId="0" fontId="33" fillId="0" borderId="0" xfId="44" applyFont="1" applyFill="1" applyBorder="1" applyAlignment="1">
      <alignment horizontal="right" vertical="top" wrapText="1"/>
    </xf>
    <xf numFmtId="0" fontId="34" fillId="0" borderId="0" xfId="44" applyFont="1" applyFill="1" applyAlignment="1" applyProtection="1">
      <alignment horizontal="left" vertical="top" wrapText="1"/>
    </xf>
    <xf numFmtId="0" fontId="33" fillId="0" borderId="0" xfId="44" applyFont="1" applyFill="1" applyAlignment="1">
      <alignment vertical="top"/>
    </xf>
    <xf numFmtId="0" fontId="33" fillId="0" borderId="0" xfId="44" applyNumberFormat="1" applyFont="1" applyFill="1" applyAlignment="1" applyProtection="1">
      <alignment horizontal="right" wrapText="1"/>
    </xf>
    <xf numFmtId="0" fontId="33" fillId="0" borderId="0" xfId="44" applyNumberFormat="1" applyFont="1" applyFill="1" applyBorder="1" applyAlignment="1" applyProtection="1">
      <alignment horizontal="right" wrapText="1"/>
    </xf>
    <xf numFmtId="0" fontId="33" fillId="0" borderId="10" xfId="44" applyNumberFormat="1" applyFont="1" applyFill="1" applyBorder="1" applyAlignment="1" applyProtection="1">
      <alignment horizontal="right" wrapText="1"/>
    </xf>
    <xf numFmtId="0" fontId="34" fillId="0" borderId="0" xfId="44" applyFont="1" applyFill="1" applyBorder="1" applyAlignment="1">
      <alignment vertical="top" wrapText="1"/>
    </xf>
    <xf numFmtId="0" fontId="33" fillId="0" borderId="11" xfId="44" applyNumberFormat="1" applyFont="1" applyFill="1" applyBorder="1" applyAlignment="1" applyProtection="1">
      <alignment horizontal="right" wrapText="1"/>
    </xf>
    <xf numFmtId="0" fontId="34" fillId="0" borderId="0" xfId="44" applyFont="1" applyFill="1" applyBorder="1" applyAlignment="1" applyProtection="1">
      <alignment horizontal="left" vertical="top" wrapText="1"/>
    </xf>
    <xf numFmtId="0" fontId="33" fillId="0" borderId="0" xfId="44" applyFont="1" applyFill="1" applyBorder="1"/>
    <xf numFmtId="0" fontId="34" fillId="0" borderId="10" xfId="44" applyFont="1" applyFill="1" applyBorder="1" applyAlignment="1" applyProtection="1">
      <alignment horizontal="left" vertical="top" wrapText="1"/>
    </xf>
    <xf numFmtId="166" fontId="23" fillId="0" borderId="0" xfId="71" applyFont="1" applyFill="1" applyBorder="1" applyAlignment="1">
      <alignment horizontal="right" vertical="top" wrapText="1"/>
    </xf>
    <xf numFmtId="0" fontId="22" fillId="0" borderId="0" xfId="70" applyFont="1" applyFill="1" applyBorder="1" applyAlignment="1" applyProtection="1">
      <alignment horizontal="left" vertical="top" wrapText="1"/>
    </xf>
    <xf numFmtId="0" fontId="23" fillId="0" borderId="0" xfId="70" applyFont="1" applyFill="1" applyBorder="1" applyAlignment="1" applyProtection="1">
      <alignment horizontal="left" vertical="top" wrapText="1"/>
    </xf>
    <xf numFmtId="0" fontId="22" fillId="0" borderId="0" xfId="44" applyNumberFormat="1" applyFont="1" applyFill="1" applyBorder="1" applyProtection="1"/>
    <xf numFmtId="166" fontId="23" fillId="0" borderId="0" xfId="71" applyFont="1" applyFill="1" applyAlignment="1"/>
    <xf numFmtId="166" fontId="23" fillId="0" borderId="0" xfId="71" applyFont="1" applyFill="1" applyBorder="1" applyAlignment="1">
      <alignment horizontal="left" vertical="top" wrapText="1"/>
    </xf>
    <xf numFmtId="166" fontId="23" fillId="0" borderId="0" xfId="71" applyFont="1" applyFill="1" applyAlignment="1">
      <alignment horizontal="left" vertical="top" wrapText="1"/>
    </xf>
    <xf numFmtId="166" fontId="23" fillId="0" borderId="0" xfId="71" applyFont="1" applyFill="1" applyAlignment="1">
      <alignment horizontal="right" vertical="top" wrapText="1"/>
    </xf>
    <xf numFmtId="166" fontId="23" fillId="0" borderId="0" xfId="71" applyFont="1" applyFill="1"/>
    <xf numFmtId="0" fontId="23" fillId="0" borderId="0" xfId="71" applyNumberFormat="1" applyFont="1" applyFill="1"/>
    <xf numFmtId="166" fontId="23" fillId="0" borderId="0" xfId="71" applyFont="1" applyFill="1" applyAlignment="1">
      <alignment horizontal="right"/>
    </xf>
    <xf numFmtId="166" fontId="23" fillId="0" borderId="0" xfId="71" applyFont="1" applyFill="1" applyBorder="1" applyAlignment="1"/>
    <xf numFmtId="166" fontId="23" fillId="0" borderId="0" xfId="71" applyFont="1" applyFill="1" applyBorder="1"/>
    <xf numFmtId="0" fontId="23" fillId="0" borderId="0" xfId="71" applyNumberFormat="1" applyFont="1" applyFill="1" applyBorder="1" applyAlignment="1">
      <alignment wrapText="1"/>
    </xf>
    <xf numFmtId="166" fontId="23" fillId="0" borderId="0" xfId="71" quotePrefix="1" applyFont="1" applyFill="1" applyAlignment="1">
      <alignment horizontal="right"/>
    </xf>
    <xf numFmtId="0" fontId="23" fillId="0" borderId="0" xfId="71" quotePrefix="1" applyNumberFormat="1" applyFont="1" applyFill="1"/>
    <xf numFmtId="0" fontId="33" fillId="0" borderId="0" xfId="53" applyFont="1" applyFill="1" applyBorder="1" applyAlignment="1">
      <alignment horizontal="right" vertical="top" wrapText="1"/>
    </xf>
    <xf numFmtId="0" fontId="33" fillId="0" borderId="0" xfId="53" applyFont="1" applyFill="1" applyBorder="1" applyAlignment="1" applyProtection="1">
      <alignment horizontal="left" vertical="top" wrapText="1"/>
    </xf>
    <xf numFmtId="0" fontId="34" fillId="0" borderId="0" xfId="53" applyFont="1" applyFill="1" applyBorder="1" applyAlignment="1" applyProtection="1">
      <alignment horizontal="left" vertical="top" wrapText="1"/>
    </xf>
    <xf numFmtId="167" fontId="33" fillId="0" borderId="0" xfId="50" applyNumberFormat="1" applyFont="1" applyFill="1" applyBorder="1" applyAlignment="1">
      <alignment horizontal="right" vertical="top" wrapText="1"/>
    </xf>
    <xf numFmtId="0" fontId="34" fillId="0" borderId="0" xfId="50" applyFont="1" applyFill="1" applyBorder="1" applyAlignment="1">
      <alignment horizontal="right" vertical="top" wrapText="1"/>
    </xf>
    <xf numFmtId="0" fontId="33" fillId="0" borderId="10" xfId="64" applyNumberFormat="1" applyFont="1" applyFill="1" applyBorder="1" applyAlignment="1">
      <alignment horizontal="right" wrapText="1"/>
    </xf>
    <xf numFmtId="175" fontId="34" fillId="0" borderId="0" xfId="50" applyNumberFormat="1" applyFont="1" applyFill="1" applyBorder="1" applyAlignment="1">
      <alignment horizontal="right" vertical="top" wrapText="1"/>
    </xf>
    <xf numFmtId="0" fontId="33" fillId="0" borderId="10" xfId="50" applyFont="1" applyFill="1" applyBorder="1" applyAlignment="1">
      <alignment horizontal="right" vertical="top" wrapText="1"/>
    </xf>
    <xf numFmtId="49" fontId="33" fillId="0" borderId="0" xfId="50" applyNumberFormat="1" applyFont="1" applyFill="1" applyBorder="1" applyAlignment="1">
      <alignment horizontal="right" vertical="top" wrapText="1"/>
    </xf>
    <xf numFmtId="0" fontId="33" fillId="0" borderId="0" xfId="50" applyFont="1" applyFill="1" applyAlignment="1">
      <alignment vertical="center"/>
    </xf>
    <xf numFmtId="0" fontId="34" fillId="0" borderId="0" xfId="49" applyFont="1" applyFill="1" applyBorder="1" applyAlignment="1">
      <alignment vertical="top" wrapText="1"/>
    </xf>
    <xf numFmtId="0" fontId="23" fillId="0" borderId="0" xfId="70" applyNumberFormat="1" applyFont="1" applyFill="1" applyBorder="1" applyAlignment="1" applyProtection="1">
      <alignment horizontal="right"/>
    </xf>
    <xf numFmtId="0" fontId="23" fillId="0" borderId="0" xfId="70" applyNumberFormat="1" applyFont="1" applyFill="1" applyAlignment="1" applyProtection="1">
      <alignment horizontal="right"/>
    </xf>
    <xf numFmtId="0" fontId="22" fillId="0" borderId="10" xfId="70" applyFont="1" applyFill="1" applyBorder="1" applyAlignment="1" applyProtection="1">
      <alignment horizontal="left" vertical="top" wrapText="1"/>
    </xf>
    <xf numFmtId="0" fontId="23" fillId="0" borderId="11" xfId="44" applyFont="1" applyFill="1" applyBorder="1" applyAlignment="1">
      <alignment wrapText="1"/>
    </xf>
    <xf numFmtId="0" fontId="23" fillId="0" borderId="11" xfId="64" applyNumberFormat="1" applyFont="1" applyFill="1" applyBorder="1" applyAlignment="1">
      <alignment horizontal="right"/>
    </xf>
    <xf numFmtId="0" fontId="23" fillId="0" borderId="11" xfId="44" applyNumberFormat="1" applyFont="1" applyFill="1" applyBorder="1" applyAlignment="1">
      <alignment horizontal="right"/>
    </xf>
    <xf numFmtId="164" fontId="23" fillId="0" borderId="11" xfId="64" applyFont="1" applyFill="1" applyBorder="1" applyAlignment="1">
      <alignment horizontal="right"/>
    </xf>
    <xf numFmtId="0" fontId="22" fillId="0" borderId="0" xfId="0" applyNumberFormat="1" applyFont="1" applyFill="1" applyBorder="1" applyAlignment="1" applyProtection="1">
      <alignment horizontal="right"/>
    </xf>
    <xf numFmtId="0" fontId="33" fillId="0" borderId="0" xfId="44" applyFont="1" applyFill="1" applyBorder="1" applyAlignment="1">
      <alignment horizontal="right"/>
    </xf>
    <xf numFmtId="0" fontId="23" fillId="0" borderId="0" xfId="44" applyNumberFormat="1" applyFont="1" applyFill="1" applyBorder="1" applyAlignment="1"/>
    <xf numFmtId="0" fontId="23" fillId="25" borderId="0" xfId="44" applyFont="1" applyFill="1" applyAlignment="1">
      <alignment wrapText="1"/>
    </xf>
    <xf numFmtId="0" fontId="23" fillId="25" borderId="0" xfId="44" applyFont="1" applyFill="1" applyBorder="1" applyAlignment="1">
      <alignment horizontal="right"/>
    </xf>
    <xf numFmtId="0" fontId="22" fillId="25" borderId="0" xfId="44" applyFont="1" applyFill="1" applyBorder="1" applyAlignment="1" applyProtection="1">
      <alignment horizontal="left"/>
    </xf>
    <xf numFmtId="0" fontId="33" fillId="0" borderId="0" xfId="53" applyFont="1" applyFill="1" applyAlignment="1">
      <alignment vertical="center"/>
    </xf>
    <xf numFmtId="0" fontId="23" fillId="0" borderId="0" xfId="64" applyNumberFormat="1" applyFont="1" applyFill="1" applyBorder="1" applyAlignment="1" applyProtection="1">
      <alignment horizontal="right" vertical="center" wrapText="1"/>
    </xf>
    <xf numFmtId="0" fontId="33" fillId="0" borderId="14" xfId="0" applyFont="1" applyFill="1" applyBorder="1" applyAlignment="1">
      <alignment horizontal="left" vertical="top" wrapText="1"/>
    </xf>
    <xf numFmtId="164" fontId="33" fillId="0" borderId="0" xfId="64" applyNumberFormat="1" applyFont="1" applyFill="1" applyAlignment="1"/>
    <xf numFmtId="0" fontId="33" fillId="0" borderId="0" xfId="44" applyNumberFormat="1" applyFont="1" applyFill="1" applyBorder="1" applyAlignment="1">
      <alignment horizontal="right"/>
    </xf>
    <xf numFmtId="175" fontId="34" fillId="0" borderId="0" xfId="44" applyNumberFormat="1" applyFont="1" applyFill="1" applyBorder="1" applyAlignment="1">
      <alignment vertical="top" wrapText="1"/>
    </xf>
    <xf numFmtId="0" fontId="33" fillId="0" borderId="0" xfId="49" applyFont="1" applyFill="1" applyBorder="1" applyAlignment="1">
      <alignment vertical="top" wrapText="1"/>
    </xf>
    <xf numFmtId="0" fontId="33" fillId="0" borderId="0" xfId="49" applyFont="1" applyFill="1" applyBorder="1" applyAlignment="1">
      <alignment horizontal="right" vertical="top" wrapText="1"/>
    </xf>
    <xf numFmtId="0" fontId="33" fillId="0" borderId="0" xfId="49" applyFont="1" applyFill="1" applyBorder="1" applyAlignment="1">
      <alignment horizontal="left" vertical="top" wrapText="1"/>
    </xf>
    <xf numFmtId="0" fontId="33" fillId="0" borderId="0" xfId="44" applyNumberFormat="1" applyFont="1" applyFill="1" applyBorder="1" applyAlignment="1">
      <alignment horizontal="right" wrapText="1"/>
    </xf>
    <xf numFmtId="0" fontId="33" fillId="0" borderId="0" xfId="44" applyFont="1" applyFill="1" applyBorder="1" applyAlignment="1" applyProtection="1">
      <alignment horizontal="left" vertical="top" wrapText="1"/>
    </xf>
    <xf numFmtId="0" fontId="34" fillId="0" borderId="0" xfId="53" applyFont="1" applyFill="1" applyAlignment="1">
      <alignment vertical="top" wrapText="1"/>
    </xf>
    <xf numFmtId="0" fontId="33" fillId="0" borderId="0" xfId="53" applyFont="1" applyFill="1" applyAlignment="1" applyProtection="1">
      <alignment vertical="top" wrapText="1"/>
    </xf>
    <xf numFmtId="0" fontId="33" fillId="0" borderId="0" xfId="53" applyFont="1" applyFill="1" applyBorder="1" applyAlignment="1">
      <alignment vertical="top" wrapText="1"/>
    </xf>
    <xf numFmtId="167" fontId="33" fillId="0" borderId="0" xfId="44" applyNumberFormat="1" applyFont="1" applyFill="1" applyBorder="1" applyAlignment="1">
      <alignment vertical="top" wrapText="1"/>
    </xf>
    <xf numFmtId="49" fontId="33" fillId="0" borderId="0" xfId="53" applyNumberFormat="1" applyFont="1" applyFill="1" applyBorder="1" applyAlignment="1">
      <alignment horizontal="right" vertical="top" wrapText="1"/>
    </xf>
    <xf numFmtId="0" fontId="33" fillId="0" borderId="0" xfId="44" applyFont="1" applyFill="1" applyAlignment="1">
      <alignment horizontal="right" vertical="center"/>
    </xf>
    <xf numFmtId="0" fontId="33" fillId="0" borderId="0" xfId="44" applyFont="1" applyFill="1" applyBorder="1" applyAlignment="1" applyProtection="1">
      <alignment horizontal="left" vertical="center"/>
    </xf>
    <xf numFmtId="0" fontId="33" fillId="0" borderId="0" xfId="53" applyNumberFormat="1" applyFont="1" applyFill="1" applyAlignment="1">
      <alignment horizontal="right" wrapText="1"/>
    </xf>
    <xf numFmtId="0" fontId="34" fillId="0" borderId="0" xfId="53" applyFont="1" applyFill="1" applyBorder="1" applyAlignment="1">
      <alignment vertical="top" wrapText="1"/>
    </xf>
    <xf numFmtId="0" fontId="33" fillId="0" borderId="11" xfId="44" applyNumberFormat="1" applyFont="1" applyFill="1" applyBorder="1" applyAlignment="1">
      <alignment horizontal="right" wrapText="1"/>
    </xf>
    <xf numFmtId="0" fontId="33" fillId="24" borderId="0" xfId="53" applyFont="1" applyFill="1" applyAlignment="1"/>
    <xf numFmtId="0" fontId="33" fillId="24" borderId="0" xfId="53" applyFont="1" applyFill="1"/>
    <xf numFmtId="0" fontId="33" fillId="0" borderId="0" xfId="44" applyNumberFormat="1" applyFont="1" applyFill="1" applyAlignment="1">
      <alignment horizontal="right" wrapText="1"/>
    </xf>
    <xf numFmtId="49" fontId="33" fillId="0" borderId="0" xfId="44" applyNumberFormat="1" applyFont="1" applyFill="1" applyBorder="1" applyAlignment="1">
      <alignment horizontal="right" vertical="top" wrapText="1"/>
    </xf>
    <xf numFmtId="0" fontId="33" fillId="24" borderId="0" xfId="44" applyFont="1" applyFill="1"/>
    <xf numFmtId="0" fontId="33" fillId="24" borderId="0" xfId="44" applyFont="1" applyFill="1" applyAlignment="1"/>
    <xf numFmtId="0" fontId="33" fillId="25" borderId="0" xfId="44" applyFont="1" applyFill="1"/>
    <xf numFmtId="0" fontId="33" fillId="25" borderId="0" xfId="44" applyFont="1" applyFill="1" applyAlignment="1"/>
    <xf numFmtId="0" fontId="33" fillId="25" borderId="0" xfId="44" applyNumberFormat="1" applyFont="1" applyFill="1"/>
    <xf numFmtId="0" fontId="33" fillId="25" borderId="0" xfId="44" applyFont="1" applyFill="1" applyAlignment="1">
      <alignment vertical="top" wrapText="1"/>
    </xf>
    <xf numFmtId="1" fontId="33" fillId="25" borderId="0" xfId="44" applyNumberFormat="1" applyFont="1" applyFill="1"/>
    <xf numFmtId="0" fontId="33" fillId="25" borderId="0" xfId="53" applyFont="1" applyFill="1"/>
    <xf numFmtId="0" fontId="33" fillId="25" borderId="0" xfId="53" applyFont="1" applyFill="1" applyAlignment="1"/>
    <xf numFmtId="0" fontId="33" fillId="25" borderId="0" xfId="44" applyNumberFormat="1" applyFont="1" applyFill="1" applyAlignment="1" applyProtection="1">
      <alignment horizontal="right"/>
    </xf>
    <xf numFmtId="0" fontId="33" fillId="25" borderId="0" xfId="44" applyFont="1" applyFill="1" applyAlignment="1" applyProtection="1">
      <alignment horizontal="right"/>
    </xf>
    <xf numFmtId="0" fontId="33" fillId="25" borderId="0" xfId="44" applyFont="1" applyFill="1" applyAlignment="1">
      <alignment horizontal="right" vertical="top" wrapText="1"/>
    </xf>
    <xf numFmtId="171" fontId="33" fillId="25" borderId="0" xfId="44" applyNumberFormat="1" applyFont="1" applyFill="1" applyAlignment="1">
      <alignment horizontal="right" vertical="top" wrapText="1"/>
    </xf>
    <xf numFmtId="0" fontId="33" fillId="25" borderId="0" xfId="70" applyNumberFormat="1" applyFont="1" applyFill="1" applyBorder="1" applyAlignment="1" applyProtection="1">
      <alignment horizontal="right" wrapText="1"/>
    </xf>
    <xf numFmtId="167" fontId="33" fillId="25" borderId="0" xfId="44" applyNumberFormat="1" applyFont="1" applyFill="1" applyAlignment="1">
      <alignment vertical="top" wrapText="1"/>
    </xf>
    <xf numFmtId="0" fontId="33" fillId="25" borderId="0" xfId="52" applyNumberFormat="1" applyFont="1" applyFill="1" applyAlignment="1" applyProtection="1">
      <alignment horizontal="right"/>
    </xf>
    <xf numFmtId="1" fontId="33" fillId="25" borderId="0" xfId="70" applyNumberFormat="1" applyFont="1" applyFill="1" applyAlignment="1" applyProtection="1">
      <alignment horizontal="right"/>
    </xf>
    <xf numFmtId="0" fontId="33" fillId="25" borderId="0" xfId="52" applyNumberFormat="1" applyFont="1" applyFill="1" applyProtection="1"/>
    <xf numFmtId="0" fontId="34" fillId="25" borderId="0" xfId="0" applyNumberFormat="1" applyFont="1" applyFill="1" applyBorder="1" applyAlignment="1" applyProtection="1">
      <alignment horizontal="center"/>
    </xf>
    <xf numFmtId="164" fontId="33" fillId="25" borderId="11" xfId="64" applyFont="1" applyFill="1" applyBorder="1" applyAlignment="1" applyProtection="1">
      <alignment horizontal="right" wrapText="1"/>
    </xf>
    <xf numFmtId="0" fontId="33" fillId="25" borderId="11" xfId="64" applyNumberFormat="1" applyFont="1" applyFill="1" applyBorder="1" applyAlignment="1" applyProtection="1">
      <alignment horizontal="right" wrapText="1"/>
    </xf>
    <xf numFmtId="164" fontId="33" fillId="25" borderId="0" xfId="64" applyFont="1" applyFill="1" applyBorder="1" applyAlignment="1" applyProtection="1">
      <alignment horizontal="right" wrapText="1"/>
    </xf>
    <xf numFmtId="0" fontId="33" fillId="25" borderId="0" xfId="50" applyFont="1" applyFill="1" applyBorder="1" applyAlignment="1" applyProtection="1">
      <alignment horizontal="left" vertical="top" wrapText="1"/>
    </xf>
    <xf numFmtId="0" fontId="33" fillId="25" borderId="0" xfId="50" applyFont="1" applyFill="1" applyBorder="1" applyAlignment="1">
      <alignment vertical="top" wrapText="1"/>
    </xf>
    <xf numFmtId="0" fontId="33" fillId="25" borderId="0" xfId="70" applyFont="1" applyFill="1" applyBorder="1" applyAlignment="1">
      <alignment vertical="top" wrapText="1"/>
    </xf>
    <xf numFmtId="0" fontId="33" fillId="25" borderId="10" xfId="64" applyNumberFormat="1" applyFont="1" applyFill="1" applyBorder="1" applyAlignment="1" applyProtection="1">
      <alignment horizontal="right" wrapText="1"/>
    </xf>
    <xf numFmtId="0" fontId="34" fillId="25" borderId="10" xfId="70" applyFont="1" applyFill="1" applyBorder="1" applyAlignment="1" applyProtection="1">
      <alignment horizontal="left" vertical="top" wrapText="1"/>
    </xf>
    <xf numFmtId="0" fontId="33" fillId="25" borderId="10" xfId="70" applyFont="1" applyFill="1" applyBorder="1" applyAlignment="1">
      <alignment vertical="top" wrapText="1"/>
    </xf>
    <xf numFmtId="0" fontId="33" fillId="25" borderId="0" xfId="64" applyNumberFormat="1" applyFont="1" applyFill="1" applyAlignment="1" applyProtection="1">
      <alignment horizontal="right" wrapText="1"/>
    </xf>
    <xf numFmtId="164" fontId="33" fillId="25" borderId="0" xfId="64" applyFont="1" applyFill="1" applyAlignment="1" applyProtection="1">
      <alignment horizontal="right" wrapText="1"/>
    </xf>
    <xf numFmtId="0" fontId="34" fillId="25" borderId="0" xfId="70" applyFont="1" applyFill="1" applyBorder="1" applyAlignment="1" applyProtection="1">
      <alignment horizontal="left" vertical="top" wrapText="1"/>
    </xf>
    <xf numFmtId="0" fontId="34" fillId="25" borderId="0" xfId="70" applyFont="1" applyFill="1" applyBorder="1" applyAlignment="1">
      <alignment vertical="top" wrapText="1"/>
    </xf>
    <xf numFmtId="0" fontId="33" fillId="25" borderId="0" xfId="70" applyFont="1" applyFill="1" applyBorder="1" applyAlignment="1" applyProtection="1">
      <alignment horizontal="left" vertical="top" wrapText="1"/>
    </xf>
    <xf numFmtId="167" fontId="33" fillId="25" borderId="0" xfId="70" applyNumberFormat="1" applyFont="1" applyFill="1" applyBorder="1" applyAlignment="1">
      <alignment vertical="top" wrapText="1"/>
    </xf>
    <xf numFmtId="175" fontId="34" fillId="25" borderId="0" xfId="70" applyNumberFormat="1" applyFont="1" applyFill="1" applyBorder="1" applyAlignment="1">
      <alignment vertical="top" wrapText="1"/>
    </xf>
    <xf numFmtId="164" fontId="33" fillId="25" borderId="10" xfId="64" applyFont="1" applyFill="1" applyBorder="1" applyAlignment="1" applyProtection="1">
      <alignment horizontal="right" wrapText="1"/>
    </xf>
    <xf numFmtId="0" fontId="33" fillId="25" borderId="0" xfId="59" applyFont="1" applyFill="1" applyBorder="1" applyAlignment="1" applyProtection="1">
      <alignment horizontal="left" vertical="top" wrapText="1"/>
    </xf>
    <xf numFmtId="167" fontId="33" fillId="25" borderId="0" xfId="59" applyNumberFormat="1" applyFont="1" applyFill="1" applyBorder="1" applyAlignment="1">
      <alignment horizontal="right" vertical="top" wrapText="1"/>
    </xf>
    <xf numFmtId="167" fontId="33" fillId="25" borderId="0" xfId="70" applyNumberFormat="1" applyFont="1" applyFill="1" applyBorder="1" applyAlignment="1">
      <alignment horizontal="right" vertical="top" wrapText="1"/>
    </xf>
    <xf numFmtId="0" fontId="33" fillId="25" borderId="0" xfId="64" applyNumberFormat="1" applyFont="1" applyFill="1" applyBorder="1" applyAlignment="1" applyProtection="1">
      <alignment horizontal="right" wrapText="1"/>
    </xf>
    <xf numFmtId="0" fontId="33" fillId="25" borderId="0" xfId="59" applyFont="1" applyFill="1" applyBorder="1" applyAlignment="1">
      <alignment vertical="top" wrapText="1"/>
    </xf>
    <xf numFmtId="0" fontId="33" fillId="25" borderId="12" xfId="64" applyNumberFormat="1" applyFont="1" applyFill="1" applyBorder="1" applyAlignment="1" applyProtection="1">
      <alignment horizontal="right" wrapText="1"/>
    </xf>
    <xf numFmtId="0" fontId="33" fillId="25" borderId="0" xfId="70" applyFont="1" applyFill="1" applyBorder="1" applyAlignment="1">
      <alignment horizontal="right" vertical="top" wrapText="1"/>
    </xf>
    <xf numFmtId="0" fontId="33" fillId="25" borderId="0" xfId="70" applyNumberFormat="1" applyFont="1" applyFill="1" applyBorder="1" applyAlignment="1">
      <alignment horizontal="right" vertical="top" wrapText="1"/>
    </xf>
    <xf numFmtId="0" fontId="33" fillId="25" borderId="0" xfId="53" applyFont="1" applyFill="1" applyBorder="1" applyAlignment="1" applyProtection="1">
      <alignment horizontal="left" vertical="top" wrapText="1"/>
    </xf>
    <xf numFmtId="181" fontId="33" fillId="25" borderId="0" xfId="70" applyNumberFormat="1" applyFont="1" applyFill="1" applyBorder="1" applyAlignment="1">
      <alignment horizontal="right" vertical="top" wrapText="1"/>
    </xf>
    <xf numFmtId="0" fontId="34" fillId="25" borderId="10" xfId="70" applyFont="1" applyFill="1" applyBorder="1" applyAlignment="1">
      <alignment vertical="top" wrapText="1"/>
    </xf>
    <xf numFmtId="0" fontId="33" fillId="25" borderId="0" xfId="44" applyFont="1" applyFill="1" applyBorder="1" applyAlignment="1" applyProtection="1">
      <alignment horizontal="left" vertical="top" wrapText="1"/>
    </xf>
    <xf numFmtId="0" fontId="34" fillId="25" borderId="0" xfId="50" applyFont="1" applyFill="1" applyBorder="1" applyAlignment="1" applyProtection="1">
      <alignment horizontal="left" vertical="top" wrapText="1"/>
    </xf>
    <xf numFmtId="169" fontId="33" fillId="25" borderId="0" xfId="53" applyNumberFormat="1" applyFont="1" applyFill="1" applyBorder="1" applyAlignment="1">
      <alignment vertical="top" wrapText="1"/>
    </xf>
    <xf numFmtId="164" fontId="33" fillId="25" borderId="0" xfId="64" applyFont="1" applyFill="1" applyBorder="1" applyAlignment="1">
      <alignment horizontal="right" wrapText="1"/>
    </xf>
    <xf numFmtId="171" fontId="33" fillId="25" borderId="0" xfId="70" applyNumberFormat="1" applyFont="1" applyFill="1" applyBorder="1" applyAlignment="1">
      <alignment horizontal="right" vertical="top" wrapText="1"/>
    </xf>
    <xf numFmtId="0" fontId="33" fillId="25" borderId="0" xfId="64" applyNumberFormat="1" applyFont="1" applyFill="1" applyAlignment="1">
      <alignment horizontal="right" wrapText="1"/>
    </xf>
    <xf numFmtId="0" fontId="33" fillId="25" borderId="0" xfId="64" applyNumberFormat="1" applyFont="1" applyFill="1" applyBorder="1" applyAlignment="1">
      <alignment horizontal="right" wrapText="1"/>
    </xf>
    <xf numFmtId="166" fontId="33" fillId="25" borderId="0" xfId="71" applyFont="1" applyFill="1" applyBorder="1" applyAlignment="1">
      <alignment horizontal="right" vertical="top" wrapText="1"/>
    </xf>
    <xf numFmtId="0" fontId="34" fillId="25" borderId="0" xfId="53" applyFont="1" applyFill="1" applyBorder="1" applyAlignment="1" applyProtection="1">
      <alignment horizontal="left" vertical="top" wrapText="1"/>
    </xf>
    <xf numFmtId="164" fontId="33" fillId="25" borderId="10" xfId="64" applyFont="1" applyFill="1" applyBorder="1" applyAlignment="1">
      <alignment horizontal="right" wrapText="1"/>
    </xf>
    <xf numFmtId="0" fontId="34" fillId="25" borderId="0" xfId="70" applyFont="1" applyFill="1" applyAlignment="1" applyProtection="1">
      <alignment horizontal="left" vertical="top" wrapText="1"/>
    </xf>
    <xf numFmtId="0" fontId="33" fillId="25" borderId="0" xfId="70" applyFont="1" applyFill="1" applyAlignment="1">
      <alignment vertical="top" wrapText="1"/>
    </xf>
    <xf numFmtId="0" fontId="33" fillId="25" borderId="0" xfId="52" applyFont="1" applyFill="1" applyProtection="1"/>
    <xf numFmtId="0" fontId="33" fillId="25" borderId="0" xfId="50" applyFont="1" applyFill="1" applyAlignment="1">
      <alignment vertical="top" wrapText="1"/>
    </xf>
    <xf numFmtId="0" fontId="33" fillId="0" borderId="0" xfId="44" applyNumberFormat="1" applyFont="1" applyFill="1" applyBorder="1" applyAlignment="1" applyProtection="1">
      <alignment horizontal="center"/>
    </xf>
    <xf numFmtId="0" fontId="33" fillId="25" borderId="0" xfId="50" applyFont="1" applyFill="1"/>
    <xf numFmtId="0" fontId="33" fillId="25" borderId="0" xfId="50" applyFont="1" applyFill="1" applyAlignment="1"/>
    <xf numFmtId="0" fontId="33" fillId="25" borderId="0" xfId="50" applyNumberFormat="1" applyFont="1" applyFill="1"/>
    <xf numFmtId="0" fontId="33" fillId="25" borderId="0" xfId="50" applyFont="1" applyFill="1" applyAlignment="1">
      <alignment horizontal="left" vertical="top"/>
    </xf>
    <xf numFmtId="0" fontId="33" fillId="25" borderId="10" xfId="64" applyNumberFormat="1" applyFont="1" applyFill="1" applyBorder="1" applyAlignment="1">
      <alignment horizontal="right" wrapText="1"/>
    </xf>
    <xf numFmtId="0" fontId="33" fillId="25" borderId="0" xfId="44" applyNumberFormat="1" applyFont="1" applyFill="1" applyBorder="1" applyAlignment="1" applyProtection="1">
      <alignment horizontal="right" wrapText="1"/>
    </xf>
    <xf numFmtId="0" fontId="34" fillId="25" borderId="0" xfId="44" applyFont="1" applyFill="1" applyBorder="1" applyAlignment="1" applyProtection="1">
      <alignment horizontal="left"/>
    </xf>
    <xf numFmtId="0" fontId="33" fillId="25" borderId="10" xfId="44" applyNumberFormat="1" applyFont="1" applyFill="1" applyBorder="1" applyAlignment="1" applyProtection="1">
      <alignment horizontal="right" wrapText="1"/>
    </xf>
    <xf numFmtId="0" fontId="34" fillId="25" borderId="10" xfId="44" applyFont="1" applyFill="1" applyBorder="1" applyAlignment="1" applyProtection="1">
      <alignment horizontal="left"/>
    </xf>
    <xf numFmtId="0" fontId="33" fillId="25" borderId="0" xfId="50" applyNumberFormat="1" applyFont="1" applyFill="1" applyBorder="1"/>
    <xf numFmtId="0" fontId="33" fillId="25" borderId="0" xfId="50" applyFont="1" applyFill="1" applyBorder="1" applyAlignment="1">
      <alignment vertical="top"/>
    </xf>
    <xf numFmtId="0" fontId="33" fillId="25" borderId="0" xfId="50" applyNumberFormat="1" applyFont="1" applyFill="1" applyBorder="1" applyAlignment="1" applyProtection="1">
      <alignment horizontal="right"/>
    </xf>
    <xf numFmtId="0" fontId="33" fillId="25" borderId="0" xfId="50" applyFont="1" applyFill="1" applyBorder="1" applyAlignment="1">
      <alignment horizontal="right" vertical="top" wrapText="1"/>
    </xf>
    <xf numFmtId="0" fontId="33" fillId="25" borderId="11" xfId="50" applyFont="1" applyFill="1" applyBorder="1" applyAlignment="1" applyProtection="1">
      <alignment horizontal="left" vertical="top" wrapText="1"/>
    </xf>
    <xf numFmtId="171" fontId="33" fillId="25" borderId="0" xfId="50" applyNumberFormat="1" applyFont="1" applyFill="1" applyBorder="1" applyAlignment="1">
      <alignment horizontal="right" vertical="top" wrapText="1"/>
    </xf>
    <xf numFmtId="175" fontId="34" fillId="25" borderId="0" xfId="50" applyNumberFormat="1" applyFont="1" applyFill="1" applyBorder="1" applyAlignment="1">
      <alignment horizontal="right" vertical="top" wrapText="1"/>
    </xf>
    <xf numFmtId="0" fontId="33" fillId="25" borderId="0" xfId="50" applyNumberFormat="1" applyFont="1" applyFill="1" applyBorder="1" applyAlignment="1">
      <alignment horizontal="right"/>
    </xf>
    <xf numFmtId="0" fontId="33" fillId="25" borderId="0" xfId="50" applyNumberFormat="1" applyFont="1" applyFill="1" applyAlignment="1">
      <alignment horizontal="right"/>
    </xf>
    <xf numFmtId="0" fontId="34" fillId="25" borderId="0" xfId="50" applyFont="1" applyFill="1" applyAlignment="1" applyProtection="1">
      <alignment horizontal="left" vertical="top" wrapText="1"/>
    </xf>
    <xf numFmtId="0" fontId="33" fillId="25" borderId="0" xfId="50" applyFont="1" applyFill="1" applyAlignment="1">
      <alignment horizontal="right" vertical="top" wrapText="1"/>
    </xf>
    <xf numFmtId="0" fontId="23" fillId="0" borderId="0" xfId="50" applyFont="1" applyFill="1" applyBorder="1" applyAlignment="1">
      <alignment horizontal="center" vertical="top"/>
    </xf>
    <xf numFmtId="0" fontId="25" fillId="0" borderId="0" xfId="0" applyFont="1" applyFill="1" applyBorder="1" applyAlignment="1">
      <alignment horizontal="right"/>
    </xf>
    <xf numFmtId="0" fontId="23" fillId="0" borderId="0" xfId="51" applyNumberFormat="1" applyFont="1" applyFill="1" applyBorder="1" applyAlignment="1" applyProtection="1"/>
    <xf numFmtId="0" fontId="24" fillId="0" borderId="0" xfId="0" applyFont="1" applyFill="1" applyBorder="1" applyAlignment="1">
      <alignment horizontal="right"/>
    </xf>
    <xf numFmtId="0" fontId="34" fillId="0" borderId="0" xfId="44" applyFont="1" applyFill="1" applyBorder="1" applyAlignment="1" applyProtection="1">
      <alignment horizontal="center"/>
    </xf>
    <xf numFmtId="0" fontId="25" fillId="0" borderId="0" xfId="0" applyFont="1" applyFill="1" applyBorder="1" applyAlignment="1">
      <alignment horizontal="right"/>
    </xf>
    <xf numFmtId="0" fontId="34" fillId="0" borderId="0" xfId="44" applyNumberFormat="1" applyFont="1" applyFill="1" applyBorder="1" applyAlignment="1" applyProtection="1">
      <alignment horizontal="center"/>
    </xf>
    <xf numFmtId="0" fontId="23" fillId="25" borderId="0" xfId="51" applyNumberFormat="1" applyFont="1" applyFill="1" applyBorder="1" applyAlignment="1" applyProtection="1"/>
    <xf numFmtId="0" fontId="25" fillId="0" borderId="13" xfId="0" applyFont="1" applyFill="1" applyBorder="1" applyAlignment="1">
      <alignment horizontal="right"/>
    </xf>
    <xf numFmtId="0" fontId="23" fillId="0" borderId="0" xfId="71" applyNumberFormat="1" applyFont="1" applyFill="1" applyBorder="1"/>
    <xf numFmtId="0" fontId="33" fillId="0" borderId="0" xfId="44" applyFont="1" applyFill="1" applyBorder="1" applyAlignment="1" applyProtection="1">
      <alignment horizontal="center"/>
    </xf>
    <xf numFmtId="0" fontId="33" fillId="25" borderId="0" xfId="44" applyNumberFormat="1" applyFont="1" applyFill="1" applyBorder="1" applyAlignment="1" applyProtection="1">
      <alignment horizontal="right"/>
    </xf>
    <xf numFmtId="0" fontId="24" fillId="0" borderId="0" xfId="0" applyFont="1" applyFill="1" applyBorder="1" applyAlignment="1">
      <alignment horizontal="center"/>
    </xf>
    <xf numFmtId="0" fontId="25" fillId="0" borderId="0" xfId="0" applyFont="1" applyFill="1" applyBorder="1" applyAlignment="1">
      <alignment horizontal="center"/>
    </xf>
    <xf numFmtId="0" fontId="23" fillId="0" borderId="13" xfId="52" applyFont="1" applyFill="1" applyBorder="1" applyProtection="1"/>
    <xf numFmtId="0" fontId="23" fillId="25" borderId="0" xfId="50" applyFont="1" applyFill="1" applyBorder="1" applyAlignment="1">
      <alignment horizontal="left" vertical="top" wrapText="1"/>
    </xf>
    <xf numFmtId="0" fontId="23" fillId="0" borderId="0" xfId="48" applyNumberFormat="1" applyFont="1" applyFill="1" applyBorder="1" applyProtection="1"/>
    <xf numFmtId="0" fontId="23" fillId="0" borderId="0" xfId="49" applyFont="1" applyFill="1" applyBorder="1" applyAlignment="1">
      <alignment horizontal="right"/>
    </xf>
    <xf numFmtId="0" fontId="23" fillId="0" borderId="0" xfId="49" applyNumberFormat="1" applyFont="1" applyFill="1" applyBorder="1"/>
    <xf numFmtId="0" fontId="22" fillId="0" borderId="0" xfId="44" applyNumberFormat="1" applyFont="1" applyFill="1" applyBorder="1"/>
    <xf numFmtId="164" fontId="23" fillId="25" borderId="0" xfId="52" applyNumberFormat="1" applyFont="1" applyFill="1" applyBorder="1" applyAlignment="1" applyProtection="1">
      <alignment horizontal="right"/>
    </xf>
    <xf numFmtId="0" fontId="33" fillId="0" borderId="0" xfId="52" applyNumberFormat="1" applyFont="1" applyFill="1" applyBorder="1" applyProtection="1"/>
    <xf numFmtId="0" fontId="33" fillId="0" borderId="0" xfId="52" applyNumberFormat="1" applyFont="1" applyFill="1" applyBorder="1" applyAlignment="1" applyProtection="1">
      <alignment horizontal="right"/>
    </xf>
    <xf numFmtId="0" fontId="33" fillId="0" borderId="0" xfId="44" applyFont="1" applyFill="1" applyBorder="1" applyAlignment="1">
      <alignment vertical="top"/>
    </xf>
    <xf numFmtId="0" fontId="33" fillId="0" borderId="0" xfId="44" applyFont="1" applyFill="1" applyBorder="1" applyAlignment="1">
      <alignment horizontal="right" vertical="top"/>
    </xf>
    <xf numFmtId="0" fontId="39" fillId="0" borderId="0" xfId="44" applyFont="1" applyFill="1" applyBorder="1" applyAlignment="1">
      <alignment vertical="top"/>
    </xf>
    <xf numFmtId="0" fontId="33" fillId="0" borderId="0" xfId="44" applyFont="1" applyFill="1" applyBorder="1" applyAlignment="1">
      <alignment horizontal="center" vertical="top" wrapText="1"/>
    </xf>
    <xf numFmtId="0" fontId="33" fillId="25" borderId="0" xfId="50" applyFont="1" applyFill="1" applyBorder="1"/>
    <xf numFmtId="164" fontId="23" fillId="0" borderId="0" xfId="64" applyNumberFormat="1" applyFont="1" applyFill="1" applyBorder="1" applyAlignment="1">
      <alignment horizontal="right" wrapText="1"/>
    </xf>
    <xf numFmtId="0" fontId="22" fillId="0" borderId="0" xfId="47" applyFont="1" applyFill="1" applyBorder="1" applyAlignment="1" applyProtection="1">
      <alignment horizontal="center" vertical="center" wrapText="1"/>
    </xf>
    <xf numFmtId="0" fontId="22" fillId="0" borderId="11" xfId="28" applyNumberFormat="1" applyFont="1" applyFill="1" applyBorder="1" applyAlignment="1" applyProtection="1">
      <alignment horizontal="right" wrapText="1"/>
    </xf>
    <xf numFmtId="43" fontId="22" fillId="0" borderId="0" xfId="28" applyFont="1" applyFill="1" applyBorder="1" applyAlignment="1">
      <alignment horizontal="right"/>
    </xf>
    <xf numFmtId="0" fontId="23" fillId="25" borderId="0" xfId="50" applyFont="1" applyFill="1" applyBorder="1" applyAlignment="1">
      <alignment horizontal="left" vertical="top" wrapText="1"/>
    </xf>
    <xf numFmtId="0" fontId="23" fillId="0" borderId="0" xfId="53" applyNumberFormat="1" applyFont="1" applyFill="1" applyBorder="1" applyAlignment="1" applyProtection="1">
      <alignment horizontal="left" vertical="top"/>
    </xf>
    <xf numFmtId="0" fontId="23" fillId="0" borderId="0" xfId="50" applyFont="1" applyFill="1" applyAlignment="1">
      <alignment horizontal="left" vertical="top" wrapText="1"/>
    </xf>
    <xf numFmtId="0" fontId="25" fillId="0" borderId="0" xfId="0" applyFont="1" applyFill="1" applyBorder="1" applyAlignment="1">
      <alignment horizontal="right"/>
    </xf>
    <xf numFmtId="0" fontId="23" fillId="0" borderId="0" xfId="50" applyFont="1" applyFill="1" applyBorder="1" applyAlignment="1">
      <alignment horizontal="left" vertical="top"/>
    </xf>
    <xf numFmtId="43" fontId="23" fillId="0" borderId="0" xfId="28" applyFont="1" applyFill="1" applyBorder="1" applyAlignment="1">
      <alignment horizontal="right"/>
    </xf>
    <xf numFmtId="43" fontId="23" fillId="0" borderId="0" xfId="28" applyFont="1" applyFill="1" applyBorder="1" applyAlignment="1">
      <alignment horizontal="right" wrapText="1"/>
    </xf>
    <xf numFmtId="0" fontId="22" fillId="0" borderId="0" xfId="0" applyFont="1" applyFill="1" applyBorder="1" applyAlignment="1">
      <alignment horizontal="right" wrapText="1"/>
    </xf>
    <xf numFmtId="43" fontId="23" fillId="0" borderId="10" xfId="28" applyFont="1" applyFill="1" applyBorder="1" applyAlignment="1">
      <alignment horizontal="right" wrapText="1"/>
    </xf>
    <xf numFmtId="0" fontId="23" fillId="0" borderId="0" xfId="44" applyFont="1" applyFill="1" applyBorder="1" applyAlignment="1">
      <alignment horizontal="center" vertical="top" wrapText="1"/>
    </xf>
    <xf numFmtId="0" fontId="23" fillId="25" borderId="0" xfId="50" applyFont="1" applyFill="1" applyBorder="1" applyAlignment="1">
      <alignment horizontal="left" vertical="top" wrapText="1"/>
    </xf>
    <xf numFmtId="0" fontId="23" fillId="0" borderId="0" xfId="70" applyFont="1" applyFill="1" applyBorder="1" applyAlignment="1">
      <alignment horizontal="center" vertical="top" wrapText="1"/>
    </xf>
    <xf numFmtId="0" fontId="23" fillId="0" borderId="0" xfId="70" applyFont="1" applyFill="1" applyBorder="1" applyAlignment="1">
      <alignment horizontal="left" vertical="top" wrapText="1"/>
    </xf>
    <xf numFmtId="0" fontId="33" fillId="0" borderId="0" xfId="49" applyFont="1" applyFill="1" applyBorder="1" applyAlignment="1">
      <alignment horizontal="left" vertical="top" wrapText="1"/>
    </xf>
    <xf numFmtId="43" fontId="22" fillId="0" borderId="0" xfId="28" applyFont="1" applyFill="1" applyBorder="1" applyAlignment="1">
      <alignment horizontal="right" wrapText="1"/>
    </xf>
    <xf numFmtId="0" fontId="23" fillId="25" borderId="0" xfId="50" applyFont="1" applyFill="1" applyBorder="1" applyAlignment="1">
      <alignment horizontal="center" vertical="top"/>
    </xf>
    <xf numFmtId="0" fontId="22" fillId="0" borderId="0" xfId="28" applyNumberFormat="1" applyFont="1" applyFill="1" applyBorder="1" applyAlignment="1">
      <alignment horizontal="right"/>
    </xf>
    <xf numFmtId="0" fontId="33" fillId="0" borderId="0" xfId="44" applyNumberFormat="1" applyFont="1" applyFill="1" applyBorder="1" applyAlignment="1">
      <alignment horizontal="center"/>
    </xf>
    <xf numFmtId="0" fontId="33" fillId="0" borderId="0" xfId="44" applyNumberFormat="1" applyFont="1" applyFill="1" applyAlignment="1" applyProtection="1">
      <alignment horizontal="center"/>
    </xf>
    <xf numFmtId="0" fontId="33" fillId="0" borderId="0" xfId="44" applyNumberFormat="1" applyFont="1" applyFill="1" applyBorder="1" applyAlignment="1" applyProtection="1">
      <alignment horizontal="center" wrapText="1"/>
    </xf>
    <xf numFmtId="0" fontId="33" fillId="0" borderId="0" xfId="64" applyNumberFormat="1" applyFont="1" applyFill="1" applyBorder="1" applyAlignment="1" applyProtection="1">
      <alignment horizontal="center" wrapText="1"/>
    </xf>
    <xf numFmtId="0" fontId="33" fillId="0" borderId="0" xfId="64" applyNumberFormat="1" applyFont="1" applyFill="1" applyAlignment="1" applyProtection="1">
      <alignment horizontal="center" wrapText="1"/>
    </xf>
    <xf numFmtId="0" fontId="23" fillId="25" borderId="0" xfId="50" applyFont="1" applyFill="1" applyBorder="1" applyAlignment="1">
      <alignment horizontal="center" vertical="top" wrapText="1"/>
    </xf>
    <xf numFmtId="43" fontId="33" fillId="0" borderId="0" xfId="28" applyFont="1" applyFill="1" applyBorder="1" applyAlignment="1">
      <alignment horizontal="right"/>
    </xf>
    <xf numFmtId="43" fontId="33" fillId="0" borderId="0" xfId="28" applyFont="1" applyFill="1" applyBorder="1" applyAlignment="1" applyProtection="1">
      <alignment horizontal="right"/>
    </xf>
    <xf numFmtId="43" fontId="33" fillId="0" borderId="10" xfId="28" applyFont="1" applyFill="1" applyBorder="1" applyAlignment="1">
      <alignment horizontal="right"/>
    </xf>
    <xf numFmtId="43" fontId="33" fillId="0" borderId="11" xfId="28" applyFont="1" applyFill="1" applyBorder="1" applyAlignment="1" applyProtection="1">
      <alignment horizontal="right"/>
    </xf>
    <xf numFmtId="43" fontId="33" fillId="0" borderId="10" xfId="28" applyFont="1" applyFill="1" applyBorder="1" applyAlignment="1" applyProtection="1">
      <alignment horizontal="right"/>
    </xf>
    <xf numFmtId="43" fontId="33" fillId="0" borderId="0" xfId="28" applyFont="1" applyFill="1" applyAlignment="1">
      <alignment horizontal="right"/>
    </xf>
    <xf numFmtId="43" fontId="33" fillId="0" borderId="11" xfId="28" applyFont="1" applyFill="1" applyBorder="1" applyAlignment="1">
      <alignment horizontal="right"/>
    </xf>
    <xf numFmtId="43" fontId="33" fillId="0" borderId="0" xfId="28" applyFont="1" applyFill="1" applyAlignment="1" applyProtection="1">
      <alignment horizontal="right"/>
    </xf>
    <xf numFmtId="0" fontId="33" fillId="0" borderId="0" xfId="53" applyNumberFormat="1" applyFont="1" applyFill="1" applyBorder="1" applyAlignment="1">
      <alignment horizontal="right" wrapText="1"/>
    </xf>
    <xf numFmtId="167" fontId="33" fillId="0" borderId="0" xfId="53" applyNumberFormat="1" applyFont="1" applyFill="1" applyBorder="1" applyAlignment="1">
      <alignment vertical="top" wrapText="1"/>
    </xf>
    <xf numFmtId="0" fontId="23" fillId="0" borderId="0" xfId="70" applyFont="1" applyFill="1" applyBorder="1" applyAlignment="1">
      <alignment horizontal="left" vertical="top"/>
    </xf>
    <xf numFmtId="0" fontId="33" fillId="0" borderId="0" xfId="49" applyFont="1" applyFill="1" applyBorder="1" applyAlignment="1">
      <alignment horizontal="center" vertical="top" wrapText="1"/>
    </xf>
    <xf numFmtId="0" fontId="33" fillId="0" borderId="0" xfId="49" applyFont="1" applyFill="1" applyBorder="1" applyAlignment="1">
      <alignment horizontal="left" vertical="top"/>
    </xf>
    <xf numFmtId="0" fontId="33" fillId="25" borderId="0" xfId="0" applyFont="1" applyFill="1" applyAlignment="1">
      <alignment horizontal="right"/>
    </xf>
    <xf numFmtId="0" fontId="37" fillId="25" borderId="0" xfId="0" applyFont="1" applyFill="1" applyBorder="1" applyAlignment="1">
      <alignment horizontal="right"/>
    </xf>
    <xf numFmtId="0" fontId="33" fillId="25" borderId="0" xfId="0" applyFont="1" applyFill="1"/>
    <xf numFmtId="0" fontId="33" fillId="25" borderId="10" xfId="0" applyFont="1" applyFill="1" applyBorder="1"/>
    <xf numFmtId="0" fontId="34" fillId="25" borderId="10" xfId="0" applyFont="1" applyFill="1" applyBorder="1" applyAlignment="1">
      <alignment horizontal="right"/>
    </xf>
    <xf numFmtId="0" fontId="34" fillId="25" borderId="0" xfId="0" applyFont="1" applyFill="1" applyBorder="1" applyAlignment="1">
      <alignment horizontal="right"/>
    </xf>
    <xf numFmtId="0" fontId="34" fillId="25" borderId="0" xfId="0" applyFont="1" applyFill="1" applyAlignment="1">
      <alignment horizontal="left"/>
    </xf>
    <xf numFmtId="0" fontId="33" fillId="25" borderId="0" xfId="0" applyFont="1" applyFill="1" applyBorder="1" applyAlignment="1">
      <alignment horizontal="center"/>
    </xf>
    <xf numFmtId="0" fontId="33" fillId="25" borderId="0" xfId="0" applyFont="1" applyFill="1" applyBorder="1" applyAlignment="1">
      <alignment horizontal="right"/>
    </xf>
    <xf numFmtId="0" fontId="34" fillId="25" borderId="0" xfId="0" applyFont="1" applyFill="1"/>
    <xf numFmtId="0" fontId="34" fillId="25" borderId="0" xfId="0" applyFont="1" applyFill="1" applyBorder="1" applyAlignment="1">
      <alignment horizontal="center"/>
    </xf>
    <xf numFmtId="0" fontId="34" fillId="25" borderId="11" xfId="28" applyNumberFormat="1" applyFont="1" applyFill="1" applyBorder="1" applyAlignment="1" applyProtection="1">
      <alignment horizontal="right" wrapText="1"/>
    </xf>
    <xf numFmtId="0" fontId="33" fillId="25" borderId="0" xfId="0" applyFont="1" applyFill="1" applyAlignment="1">
      <alignment horizontal="left"/>
    </xf>
    <xf numFmtId="0" fontId="33" fillId="25" borderId="10" xfId="0" applyFont="1" applyFill="1" applyBorder="1" applyAlignment="1">
      <alignment horizontal="center"/>
    </xf>
    <xf numFmtId="0" fontId="33" fillId="25" borderId="10" xfId="0" applyFont="1" applyFill="1" applyBorder="1" applyAlignment="1">
      <alignment horizontal="right"/>
    </xf>
    <xf numFmtId="0" fontId="33" fillId="25" borderId="0" xfId="0" applyFont="1" applyFill="1" applyBorder="1"/>
    <xf numFmtId="0" fontId="33" fillId="25" borderId="0" xfId="0" applyFont="1" applyFill="1" applyAlignment="1">
      <alignment horizontal="center"/>
    </xf>
    <xf numFmtId="0" fontId="33" fillId="25" borderId="11" xfId="0" applyFont="1" applyFill="1" applyBorder="1" applyAlignment="1">
      <alignment horizontal="right"/>
    </xf>
    <xf numFmtId="0" fontId="35" fillId="25" borderId="11" xfId="0" applyFont="1" applyFill="1" applyBorder="1" applyAlignment="1">
      <alignment horizontal="right"/>
    </xf>
    <xf numFmtId="0" fontId="35" fillId="25" borderId="0" xfId="0" applyFont="1" applyFill="1" applyBorder="1" applyAlignment="1">
      <alignment horizontal="right"/>
    </xf>
    <xf numFmtId="0" fontId="33" fillId="25" borderId="13" xfId="0" applyFont="1" applyFill="1" applyBorder="1" applyAlignment="1">
      <alignment horizontal="right"/>
    </xf>
    <xf numFmtId="0" fontId="34" fillId="25" borderId="13" xfId="0" applyFont="1" applyFill="1" applyBorder="1" applyAlignment="1">
      <alignment horizontal="center"/>
    </xf>
    <xf numFmtId="0" fontId="34" fillId="25" borderId="13" xfId="0" applyFont="1" applyFill="1" applyBorder="1" applyAlignment="1">
      <alignment horizontal="right"/>
    </xf>
    <xf numFmtId="0" fontId="33" fillId="25" borderId="0" xfId="0" applyFont="1" applyFill="1" applyBorder="1" applyAlignment="1">
      <alignment vertical="top" wrapText="1"/>
    </xf>
    <xf numFmtId="0" fontId="34" fillId="25" borderId="14" xfId="47" applyFont="1" applyFill="1" applyBorder="1" applyAlignment="1">
      <alignment horizontal="center" vertical="center" wrapText="1"/>
    </xf>
    <xf numFmtId="0" fontId="34" fillId="25" borderId="14" xfId="47" applyFont="1" applyFill="1" applyBorder="1" applyAlignment="1" applyProtection="1">
      <alignment horizontal="center" vertical="center" wrapText="1"/>
    </xf>
    <xf numFmtId="0" fontId="34" fillId="25" borderId="0" xfId="47" applyFont="1" applyFill="1" applyBorder="1" applyAlignment="1" applyProtection="1">
      <alignment horizontal="center" vertical="center" wrapText="1"/>
    </xf>
    <xf numFmtId="43" fontId="34" fillId="25" borderId="0" xfId="28" applyFont="1" applyFill="1" applyBorder="1" applyAlignment="1" applyProtection="1">
      <alignment horizontal="center"/>
    </xf>
    <xf numFmtId="43" fontId="33" fillId="25" borderId="0" xfId="28" applyFont="1" applyFill="1" applyBorder="1" applyAlignment="1" applyProtection="1">
      <alignment horizontal="right"/>
    </xf>
    <xf numFmtId="0" fontId="33" fillId="25" borderId="0" xfId="44" applyFont="1" applyFill="1" applyAlignment="1">
      <alignment horizontal="center" vertical="top" wrapText="1"/>
    </xf>
    <xf numFmtId="0" fontId="33" fillId="25" borderId="0" xfId="44" applyFont="1" applyFill="1" applyAlignment="1">
      <alignment horizontal="left"/>
    </xf>
    <xf numFmtId="0" fontId="33" fillId="25" borderId="12" xfId="70" applyFont="1" applyFill="1" applyBorder="1" applyAlignment="1">
      <alignment vertical="top" wrapText="1"/>
    </xf>
    <xf numFmtId="0" fontId="34" fillId="25" borderId="12" xfId="70" applyFont="1" applyFill="1" applyBorder="1" applyAlignment="1" applyProtection="1">
      <alignment horizontal="left" vertical="top" wrapText="1"/>
    </xf>
    <xf numFmtId="0" fontId="33" fillId="25" borderId="12" xfId="70" applyFont="1" applyFill="1" applyBorder="1" applyAlignment="1">
      <alignment vertical="top"/>
    </xf>
    <xf numFmtId="0" fontId="33" fillId="25" borderId="0" xfId="44" applyNumberFormat="1" applyFont="1" applyFill="1" applyBorder="1" applyAlignment="1">
      <alignment horizontal="left" vertical="top" wrapText="1"/>
    </xf>
    <xf numFmtId="0" fontId="34" fillId="25" borderId="0" xfId="44" applyNumberFormat="1" applyFont="1" applyFill="1" applyBorder="1" applyAlignment="1">
      <alignment horizontal="right" vertical="top" wrapText="1"/>
    </xf>
    <xf numFmtId="0" fontId="34" fillId="25" borderId="0" xfId="44" applyNumberFormat="1" applyFont="1" applyFill="1" applyBorder="1" applyAlignment="1" applyProtection="1">
      <alignment horizontal="left" vertical="top" wrapText="1"/>
    </xf>
    <xf numFmtId="0" fontId="33" fillId="25" borderId="0" xfId="44" applyNumberFormat="1" applyFont="1" applyFill="1" applyBorder="1" applyAlignment="1">
      <alignment horizontal="right"/>
    </xf>
    <xf numFmtId="0" fontId="33" fillId="25" borderId="0" xfId="44" applyFont="1" applyFill="1" applyAlignment="1">
      <alignment horizontal="right"/>
    </xf>
    <xf numFmtId="172" fontId="34" fillId="25" borderId="0" xfId="44" applyNumberFormat="1" applyFont="1" applyFill="1" applyBorder="1" applyAlignment="1">
      <alignment horizontal="right" vertical="top" wrapText="1"/>
    </xf>
    <xf numFmtId="0" fontId="33" fillId="25" borderId="0" xfId="44" applyNumberFormat="1" applyFont="1" applyFill="1" applyBorder="1" applyAlignment="1">
      <alignment horizontal="right" vertical="top" wrapText="1"/>
    </xf>
    <xf numFmtId="0" fontId="33" fillId="25" borderId="0" xfId="44" applyFont="1" applyFill="1" applyBorder="1" applyAlignment="1">
      <alignment horizontal="left"/>
    </xf>
    <xf numFmtId="0" fontId="34" fillId="25" borderId="0" xfId="44" applyFont="1" applyFill="1" applyBorder="1" applyAlignment="1">
      <alignment horizontal="right"/>
    </xf>
    <xf numFmtId="0" fontId="33" fillId="25" borderId="0" xfId="50" applyFont="1" applyFill="1" applyAlignment="1">
      <alignment horizontal="left"/>
    </xf>
    <xf numFmtId="167" fontId="33" fillId="25" borderId="0" xfId="50" applyNumberFormat="1" applyFont="1" applyFill="1" applyAlignment="1">
      <alignment horizontal="right" vertical="top" wrapText="1"/>
    </xf>
    <xf numFmtId="175" fontId="34" fillId="25" borderId="0" xfId="50" applyNumberFormat="1" applyFont="1" applyFill="1" applyAlignment="1">
      <alignment horizontal="right" vertical="top" wrapText="1"/>
    </xf>
    <xf numFmtId="169" fontId="33" fillId="25" borderId="0" xfId="50" applyNumberFormat="1" applyFont="1" applyFill="1" applyAlignment="1">
      <alignment horizontal="right" vertical="top" wrapText="1"/>
    </xf>
    <xf numFmtId="0" fontId="33" fillId="25" borderId="0" xfId="50" applyFont="1" applyFill="1" applyAlignment="1" applyProtection="1">
      <alignment horizontal="left" vertical="top" wrapText="1"/>
    </xf>
    <xf numFmtId="0" fontId="33" fillId="25" borderId="0" xfId="50" applyFont="1" applyFill="1" applyBorder="1" applyAlignment="1">
      <alignment horizontal="left"/>
    </xf>
    <xf numFmtId="0" fontId="33" fillId="25" borderId="11" xfId="50" applyFont="1" applyFill="1" applyBorder="1" applyAlignment="1">
      <alignment horizontal="left"/>
    </xf>
    <xf numFmtId="171" fontId="33" fillId="25" borderId="11" xfId="50" applyNumberFormat="1" applyFont="1" applyFill="1" applyBorder="1" applyAlignment="1">
      <alignment horizontal="right" vertical="top" wrapText="1"/>
    </xf>
    <xf numFmtId="171" fontId="33" fillId="25" borderId="0" xfId="50" applyNumberFormat="1" applyFont="1" applyFill="1" applyAlignment="1">
      <alignment horizontal="right" vertical="top" wrapText="1"/>
    </xf>
    <xf numFmtId="0" fontId="33" fillId="25" borderId="0" xfId="44" applyNumberFormat="1" applyFont="1" applyFill="1" applyAlignment="1" applyProtection="1">
      <alignment horizontal="right" wrapText="1"/>
    </xf>
    <xf numFmtId="0" fontId="33" fillId="25" borderId="0" xfId="50" applyNumberFormat="1" applyFont="1" applyFill="1" applyAlignment="1" applyProtection="1">
      <alignment horizontal="right" wrapText="1"/>
    </xf>
    <xf numFmtId="169" fontId="33" fillId="25" borderId="0" xfId="50" applyNumberFormat="1" applyFont="1" applyFill="1" applyBorder="1" applyAlignment="1">
      <alignment horizontal="right" vertical="top" wrapText="1"/>
    </xf>
    <xf numFmtId="0" fontId="33" fillId="25" borderId="10" xfId="50" applyNumberFormat="1" applyFont="1" applyFill="1" applyBorder="1" applyAlignment="1" applyProtection="1">
      <alignment horizontal="right" wrapText="1"/>
    </xf>
    <xf numFmtId="0" fontId="33" fillId="25" borderId="0" xfId="50" applyNumberFormat="1" applyFont="1" applyFill="1" applyBorder="1" applyAlignment="1" applyProtection="1">
      <alignment horizontal="right" wrapText="1"/>
    </xf>
    <xf numFmtId="0" fontId="33" fillId="25" borderId="0" xfId="50" applyFont="1" applyFill="1" applyBorder="1" applyAlignment="1">
      <alignment horizontal="right"/>
    </xf>
    <xf numFmtId="0" fontId="33" fillId="25" borderId="11" xfId="44" applyFont="1" applyFill="1" applyBorder="1" applyAlignment="1">
      <alignment horizontal="left"/>
    </xf>
    <xf numFmtId="0" fontId="34" fillId="25" borderId="11" xfId="44" applyFont="1" applyFill="1" applyBorder="1" applyAlignment="1">
      <alignment horizontal="right"/>
    </xf>
    <xf numFmtId="0" fontId="34" fillId="25" borderId="11" xfId="44" applyFont="1" applyFill="1" applyBorder="1" applyAlignment="1" applyProtection="1">
      <alignment horizontal="left"/>
    </xf>
    <xf numFmtId="0" fontId="34" fillId="25" borderId="0" xfId="53" applyFont="1" applyFill="1" applyAlignment="1">
      <alignment horizontal="right" vertical="top"/>
    </xf>
    <xf numFmtId="0" fontId="34" fillId="25" borderId="0" xfId="53" applyFont="1" applyFill="1" applyAlignment="1" applyProtection="1">
      <alignment horizontal="left" vertical="top" wrapText="1"/>
    </xf>
    <xf numFmtId="167" fontId="33" fillId="25" borderId="0" xfId="53" applyNumberFormat="1" applyFont="1" applyFill="1" applyAlignment="1">
      <alignment horizontal="right" vertical="top"/>
    </xf>
    <xf numFmtId="0" fontId="33" fillId="25" borderId="0" xfId="53" applyFont="1" applyFill="1" applyAlignment="1" applyProtection="1">
      <alignment horizontal="left" vertical="top" wrapText="1"/>
    </xf>
    <xf numFmtId="0" fontId="33" fillId="25" borderId="0" xfId="44" applyNumberFormat="1" applyFont="1" applyFill="1" applyProtection="1"/>
    <xf numFmtId="0" fontId="34" fillId="25" borderId="0" xfId="44" applyFont="1" applyFill="1" applyAlignment="1" applyProtection="1">
      <alignment horizontal="left"/>
    </xf>
    <xf numFmtId="0" fontId="33" fillId="25" borderId="0" xfId="44" applyFont="1" applyFill="1" applyBorder="1" applyAlignment="1">
      <alignment horizontal="left" vertical="top"/>
    </xf>
    <xf numFmtId="0" fontId="33" fillId="25" borderId="0" xfId="44" applyFont="1" applyFill="1" applyBorder="1" applyAlignment="1">
      <alignment horizontal="right" vertical="top"/>
    </xf>
    <xf numFmtId="167" fontId="33" fillId="25" borderId="0" xfId="53" applyNumberFormat="1" applyFont="1" applyFill="1" applyBorder="1" applyAlignment="1">
      <alignment horizontal="right" vertical="top"/>
    </xf>
    <xf numFmtId="0" fontId="34" fillId="25" borderId="0" xfId="53" applyFont="1" applyFill="1" applyBorder="1" applyAlignment="1">
      <alignment horizontal="right" vertical="top"/>
    </xf>
    <xf numFmtId="0" fontId="33" fillId="25" borderId="0" xfId="0" applyNumberFormat="1" applyFont="1" applyFill="1" applyBorder="1" applyAlignment="1">
      <alignment vertical="top"/>
    </xf>
    <xf numFmtId="0" fontId="34" fillId="25" borderId="0" xfId="44" applyNumberFormat="1" applyFont="1" applyFill="1" applyBorder="1" applyAlignment="1">
      <alignment vertical="top" wrapText="1"/>
    </xf>
    <xf numFmtId="0" fontId="33" fillId="25" borderId="0" xfId="0" applyNumberFormat="1" applyFont="1" applyFill="1" applyAlignment="1">
      <alignment vertical="top"/>
    </xf>
    <xf numFmtId="167" fontId="33" fillId="25" borderId="0" xfId="44" applyNumberFormat="1" applyFont="1" applyFill="1" applyBorder="1" applyAlignment="1">
      <alignment horizontal="right" vertical="top" wrapText="1"/>
    </xf>
    <xf numFmtId="0" fontId="33" fillId="25" borderId="0" xfId="44" applyNumberFormat="1" applyFont="1" applyFill="1" applyBorder="1" applyAlignment="1">
      <alignment vertical="top" wrapText="1"/>
    </xf>
    <xf numFmtId="176" fontId="34" fillId="25" borderId="0" xfId="44" applyNumberFormat="1" applyFont="1" applyFill="1" applyBorder="1" applyAlignment="1">
      <alignment horizontal="right" vertical="top" wrapText="1"/>
    </xf>
    <xf numFmtId="0" fontId="33" fillId="25" borderId="0" xfId="53" applyFont="1" applyFill="1" applyBorder="1"/>
    <xf numFmtId="0" fontId="33" fillId="25" borderId="0" xfId="52" applyFont="1" applyFill="1" applyAlignment="1" applyProtection="1">
      <alignment horizontal="left"/>
    </xf>
    <xf numFmtId="0" fontId="33" fillId="25" borderId="0" xfId="52" applyFont="1" applyFill="1" applyAlignment="1" applyProtection="1">
      <alignment horizontal="right"/>
    </xf>
    <xf numFmtId="0" fontId="33" fillId="25" borderId="0" xfId="44" applyFont="1" applyFill="1" applyBorder="1" applyAlignment="1">
      <alignment horizontal="right"/>
    </xf>
    <xf numFmtId="0" fontId="33" fillId="25" borderId="0" xfId="44" applyNumberFormat="1" applyFont="1" applyFill="1" applyAlignment="1" applyProtection="1">
      <alignment horizontal="center"/>
    </xf>
    <xf numFmtId="0" fontId="33" fillId="25" borderId="0" xfId="50" applyNumberFormat="1" applyFont="1" applyFill="1" applyAlignment="1">
      <alignment horizontal="right" wrapText="1"/>
    </xf>
    <xf numFmtId="0" fontId="33" fillId="25" borderId="10" xfId="44" applyFont="1" applyFill="1" applyBorder="1" applyAlignment="1">
      <alignment horizontal="left"/>
    </xf>
    <xf numFmtId="0" fontId="33" fillId="25" borderId="10" xfId="44" applyFont="1" applyFill="1" applyBorder="1" applyAlignment="1">
      <alignment horizontal="right"/>
    </xf>
    <xf numFmtId="0" fontId="33" fillId="25" borderId="0" xfId="44" applyFont="1" applyFill="1" applyAlignment="1" applyProtection="1">
      <alignment horizontal="left"/>
    </xf>
    <xf numFmtId="0" fontId="33" fillId="25" borderId="0" xfId="44" applyFont="1" applyFill="1" applyBorder="1" applyAlignment="1" applyProtection="1">
      <alignment horizontal="left"/>
    </xf>
    <xf numFmtId="49" fontId="33" fillId="0" borderId="0" xfId="52" applyNumberFormat="1" applyFont="1" applyFill="1" applyBorder="1" applyAlignment="1" applyProtection="1">
      <alignment horizontal="center" vertical="top"/>
    </xf>
    <xf numFmtId="0" fontId="23" fillId="0" borderId="0" xfId="44" applyFont="1" applyFill="1" applyAlignment="1">
      <alignment horizontal="left"/>
    </xf>
    <xf numFmtId="0" fontId="23" fillId="0" borderId="0" xfId="70" applyFont="1" applyFill="1" applyBorder="1" applyAlignment="1">
      <alignment horizontal="center" vertical="top" wrapText="1"/>
    </xf>
    <xf numFmtId="164" fontId="23" fillId="0" borderId="0" xfId="64" applyFont="1" applyFill="1" applyBorder="1" applyAlignment="1">
      <alignment horizontal="right"/>
    </xf>
    <xf numFmtId="0" fontId="23" fillId="25" borderId="0" xfId="44" applyFont="1" applyFill="1" applyBorder="1" applyAlignment="1">
      <alignment horizontal="center"/>
    </xf>
    <xf numFmtId="0" fontId="25" fillId="0" borderId="0" xfId="0" applyFont="1" applyFill="1" applyAlignment="1">
      <alignment horizontal="center"/>
    </xf>
    <xf numFmtId="0" fontId="23" fillId="0" borderId="0" xfId="44" applyFont="1" applyFill="1" applyAlignment="1">
      <alignment horizontal="left"/>
    </xf>
    <xf numFmtId="0" fontId="34" fillId="0" borderId="0" xfId="44" applyNumberFormat="1" applyFont="1" applyFill="1" applyBorder="1" applyAlignment="1" applyProtection="1">
      <alignment horizontal="center"/>
    </xf>
    <xf numFmtId="167" fontId="23" fillId="0" borderId="0" xfId="48" applyNumberFormat="1" applyFont="1" applyFill="1" applyBorder="1" applyAlignment="1" applyProtection="1">
      <alignment horizontal="right" vertical="top"/>
    </xf>
    <xf numFmtId="0" fontId="23" fillId="0" borderId="0" xfId="48" applyFont="1" applyFill="1" applyAlignment="1" applyProtection="1">
      <alignment horizontal="right" vertical="top"/>
    </xf>
    <xf numFmtId="0" fontId="23" fillId="0" borderId="12" xfId="53" applyNumberFormat="1" applyFont="1" applyFill="1" applyBorder="1" applyAlignment="1" applyProtection="1">
      <alignment vertical="top"/>
    </xf>
    <xf numFmtId="0" fontId="23" fillId="0" borderId="0" xfId="53" applyNumberFormat="1" applyFont="1" applyFill="1" applyBorder="1" applyAlignment="1" applyProtection="1">
      <alignment horizontal="center" vertical="top"/>
    </xf>
    <xf numFmtId="0" fontId="23" fillId="0" borderId="11" xfId="50" applyFont="1" applyFill="1" applyBorder="1" applyAlignment="1" applyProtection="1">
      <alignment horizontal="left" vertical="top" wrapText="1"/>
    </xf>
    <xf numFmtId="171" fontId="23" fillId="0" borderId="0" xfId="49" applyNumberFormat="1" applyFont="1" applyFill="1" applyBorder="1" applyAlignment="1">
      <alignment horizontal="right" vertical="top" wrapText="1"/>
    </xf>
    <xf numFmtId="0" fontId="23" fillId="0" borderId="0" xfId="49" applyFont="1" applyFill="1" applyBorder="1" applyAlignment="1">
      <alignment horizontal="left" vertical="top"/>
    </xf>
    <xf numFmtId="0" fontId="23" fillId="0" borderId="12" xfId="49" applyFont="1" applyFill="1" applyBorder="1" applyAlignment="1">
      <alignment vertical="top"/>
    </xf>
    <xf numFmtId="0" fontId="23" fillId="0" borderId="0" xfId="44" applyFont="1" applyFill="1" applyBorder="1" applyAlignment="1"/>
    <xf numFmtId="0" fontId="23" fillId="0" borderId="11" xfId="49" applyFont="1" applyFill="1" applyBorder="1" applyAlignment="1">
      <alignment horizontal="left" vertical="top" wrapText="1"/>
    </xf>
    <xf numFmtId="0" fontId="23" fillId="0" borderId="11" xfId="49" applyFont="1" applyFill="1" applyBorder="1" applyAlignment="1" applyProtection="1">
      <alignment horizontal="left" vertical="top" wrapText="1"/>
    </xf>
    <xf numFmtId="0" fontId="23" fillId="0" borderId="11" xfId="53" applyFont="1" applyFill="1" applyBorder="1" applyAlignment="1" applyProtection="1">
      <alignment horizontal="left" vertical="top" wrapText="1"/>
    </xf>
    <xf numFmtId="0" fontId="23" fillId="25" borderId="0" xfId="50" applyNumberFormat="1" applyFont="1" applyFill="1" applyAlignment="1">
      <alignment vertical="center"/>
    </xf>
    <xf numFmtId="0" fontId="23" fillId="0" borderId="12" xfId="50" applyFont="1" applyFill="1" applyBorder="1" applyAlignment="1">
      <alignment vertical="top"/>
    </xf>
    <xf numFmtId="0" fontId="23" fillId="0" borderId="0" xfId="50" applyFont="1" applyFill="1" applyAlignment="1">
      <alignment horizontal="center" vertical="center" wrapText="1"/>
    </xf>
    <xf numFmtId="0" fontId="23" fillId="0" borderId="0" xfId="44" applyFont="1" applyFill="1" applyAlignment="1">
      <alignment horizontal="left" vertical="center"/>
    </xf>
    <xf numFmtId="0" fontId="23" fillId="0" borderId="0" xfId="44" applyFont="1" applyFill="1" applyAlignment="1">
      <alignment vertical="center"/>
    </xf>
    <xf numFmtId="0" fontId="23" fillId="0" borderId="0" xfId="50" applyNumberFormat="1" applyFont="1" applyFill="1" applyAlignment="1">
      <alignment vertical="center"/>
    </xf>
    <xf numFmtId="0" fontId="33" fillId="0" borderId="0" xfId="50" applyNumberFormat="1" applyFont="1" applyFill="1" applyAlignment="1">
      <alignment vertical="center"/>
    </xf>
    <xf numFmtId="0" fontId="22" fillId="0" borderId="0" xfId="50" applyFont="1" applyFill="1" applyBorder="1" applyAlignment="1" applyProtection="1">
      <alignment horizontal="left"/>
    </xf>
    <xf numFmtId="0" fontId="23" fillId="0" borderId="0" xfId="44" applyFont="1" applyFill="1" applyAlignment="1">
      <alignment horizontal="center" vertical="top"/>
    </xf>
    <xf numFmtId="0" fontId="23" fillId="25" borderId="0" xfId="64" applyNumberFormat="1" applyFont="1" applyFill="1" applyBorder="1" applyAlignment="1" applyProtection="1">
      <alignment horizontal="center" vertical="top" wrapText="1"/>
    </xf>
    <xf numFmtId="0" fontId="23" fillId="0" borderId="0" xfId="70" applyNumberFormat="1" applyFont="1" applyFill="1" applyBorder="1" applyAlignment="1" applyProtection="1">
      <alignment horizontal="right" vertical="center"/>
    </xf>
    <xf numFmtId="164" fontId="23" fillId="0" borderId="0" xfId="64" applyFont="1" applyFill="1" applyBorder="1" applyAlignment="1" applyProtection="1">
      <alignment horizontal="center" wrapText="1"/>
    </xf>
    <xf numFmtId="0" fontId="23" fillId="0" borderId="0" xfId="44" applyNumberFormat="1" applyFont="1" applyFill="1" applyBorder="1" applyAlignment="1" applyProtection="1">
      <alignment horizontal="center" wrapText="1"/>
    </xf>
    <xf numFmtId="0" fontId="23" fillId="0" borderId="0" xfId="53" applyFont="1" applyFill="1" applyAlignment="1">
      <alignment horizontal="center"/>
    </xf>
    <xf numFmtId="0" fontId="23" fillId="0" borderId="0" xfId="44" applyFont="1" applyFill="1" applyBorder="1" applyAlignment="1">
      <alignment horizontal="right" vertical="top"/>
    </xf>
    <xf numFmtId="0" fontId="23" fillId="0" borderId="0" xfId="50" applyFont="1" applyFill="1" applyAlignment="1">
      <alignment horizontal="center" vertical="top" wrapText="1"/>
    </xf>
    <xf numFmtId="0" fontId="33" fillId="0" borderId="0" xfId="44" applyNumberFormat="1" applyFont="1" applyFill="1" applyBorder="1" applyAlignment="1">
      <alignment horizontal="center" wrapText="1"/>
    </xf>
    <xf numFmtId="0" fontId="33" fillId="0" borderId="0" xfId="64" applyNumberFormat="1" applyFont="1" applyFill="1" applyBorder="1" applyAlignment="1">
      <alignment horizontal="center" wrapText="1"/>
    </xf>
    <xf numFmtId="164" fontId="33" fillId="0" borderId="0" xfId="64" applyFont="1" applyFill="1" applyBorder="1" applyAlignment="1">
      <alignment horizontal="center" wrapText="1"/>
    </xf>
    <xf numFmtId="0" fontId="33" fillId="0" borderId="0" xfId="44" applyNumberFormat="1" applyFont="1" applyFill="1" applyAlignment="1">
      <alignment horizontal="center" wrapText="1"/>
    </xf>
    <xf numFmtId="0" fontId="33" fillId="0" borderId="0" xfId="53" applyNumberFormat="1" applyFont="1" applyFill="1" applyAlignment="1">
      <alignment horizontal="center" wrapText="1"/>
    </xf>
    <xf numFmtId="164" fontId="33" fillId="0" borderId="0" xfId="64" applyFont="1" applyFill="1" applyBorder="1" applyAlignment="1" applyProtection="1">
      <alignment horizontal="center" wrapText="1"/>
    </xf>
    <xf numFmtId="0" fontId="33" fillId="0" borderId="0" xfId="52" applyNumberFormat="1" applyFont="1" applyFill="1" applyBorder="1" applyAlignment="1" applyProtection="1">
      <alignment horizontal="center"/>
    </xf>
    <xf numFmtId="0" fontId="33" fillId="0" borderId="0" xfId="44" applyFont="1" applyFill="1" applyAlignment="1">
      <alignment horizontal="center"/>
    </xf>
    <xf numFmtId="0" fontId="33" fillId="25" borderId="11" xfId="70" applyFont="1" applyFill="1" applyBorder="1" applyAlignment="1" applyProtection="1">
      <alignment horizontal="left" vertical="top" wrapText="1"/>
    </xf>
    <xf numFmtId="0" fontId="33" fillId="25" borderId="0" xfId="50" applyFont="1" applyFill="1" applyBorder="1" applyAlignment="1">
      <alignment horizontal="center" vertical="top"/>
    </xf>
    <xf numFmtId="0" fontId="33" fillId="25" borderId="0" xfId="53" applyFont="1" applyFill="1" applyBorder="1" applyAlignment="1">
      <alignment horizontal="center"/>
    </xf>
    <xf numFmtId="0" fontId="33" fillId="25" borderId="12" xfId="50" applyFont="1" applyFill="1" applyBorder="1" applyAlignment="1">
      <alignment vertical="top"/>
    </xf>
    <xf numFmtId="43" fontId="23" fillId="0" borderId="10" xfId="28" applyFont="1" applyFill="1" applyBorder="1" applyAlignment="1">
      <alignment horizontal="center" wrapText="1"/>
    </xf>
    <xf numFmtId="43" fontId="23" fillId="0" borderId="0" xfId="28" applyFont="1" applyFill="1" applyBorder="1" applyAlignment="1">
      <alignment horizontal="center" wrapText="1"/>
    </xf>
    <xf numFmtId="0" fontId="23" fillId="0" borderId="0" xfId="0" applyFont="1" applyFill="1" applyAlignment="1">
      <alignment vertical="center"/>
    </xf>
    <xf numFmtId="0" fontId="23" fillId="0" borderId="0" xfId="44" applyFont="1" applyFill="1" applyBorder="1" applyAlignment="1">
      <alignment vertical="top"/>
    </xf>
    <xf numFmtId="0" fontId="23" fillId="0" borderId="0" xfId="44" applyFont="1" applyFill="1" applyAlignment="1">
      <alignment vertical="top"/>
    </xf>
    <xf numFmtId="0" fontId="23" fillId="0" borderId="0" xfId="44" applyFont="1" applyFill="1" applyAlignment="1">
      <alignment horizontal="right" vertical="top"/>
    </xf>
    <xf numFmtId="0" fontId="23" fillId="0" borderId="0" xfId="44" applyFont="1" applyFill="1" applyBorder="1" applyAlignment="1">
      <alignment vertical="center"/>
    </xf>
    <xf numFmtId="0" fontId="23" fillId="0" borderId="0" xfId="49" applyNumberFormat="1" applyFont="1" applyFill="1" applyBorder="1" applyAlignment="1">
      <alignment horizontal="right" vertical="center"/>
    </xf>
    <xf numFmtId="43" fontId="22" fillId="0" borderId="0" xfId="28" applyFont="1" applyFill="1" applyBorder="1" applyAlignment="1">
      <alignment horizontal="center" wrapText="1"/>
    </xf>
    <xf numFmtId="43" fontId="22" fillId="0" borderId="11" xfId="28" applyFont="1" applyFill="1" applyBorder="1" applyAlignment="1" applyProtection="1">
      <alignment horizontal="center" wrapText="1"/>
    </xf>
    <xf numFmtId="0" fontId="23" fillId="0" borderId="0" xfId="0" applyFont="1" applyFill="1" applyAlignment="1">
      <alignment horizontal="right" vertical="center"/>
    </xf>
    <xf numFmtId="0" fontId="23" fillId="0" borderId="0" xfId="0" applyFont="1" applyFill="1" applyAlignment="1">
      <alignment horizontal="left" vertical="center"/>
    </xf>
    <xf numFmtId="0" fontId="23" fillId="0" borderId="10" xfId="0" applyFont="1" applyFill="1" applyBorder="1" applyAlignment="1">
      <alignment horizontal="center" vertical="center"/>
    </xf>
    <xf numFmtId="0" fontId="23" fillId="0" borderId="10" xfId="0" applyFont="1" applyFill="1" applyBorder="1" applyAlignment="1">
      <alignment horizontal="right" vertical="center"/>
    </xf>
    <xf numFmtId="0" fontId="25" fillId="0" borderId="0" xfId="0" applyFont="1" applyFill="1" applyAlignment="1">
      <alignment horizontal="center"/>
    </xf>
    <xf numFmtId="0" fontId="24" fillId="0" borderId="0" xfId="0" applyFont="1" applyFill="1" applyBorder="1" applyAlignment="1">
      <alignment horizontal="right"/>
    </xf>
    <xf numFmtId="0" fontId="23" fillId="0" borderId="0" xfId="53" applyNumberFormat="1" applyFont="1" applyFill="1" applyBorder="1" applyAlignment="1" applyProtection="1">
      <alignment horizontal="left" vertical="top"/>
    </xf>
    <xf numFmtId="0" fontId="22" fillId="0" borderId="0" xfId="53" applyNumberFormat="1" applyFont="1" applyFill="1" applyBorder="1" applyAlignment="1" applyProtection="1">
      <alignment horizontal="center"/>
    </xf>
    <xf numFmtId="164" fontId="23" fillId="0" borderId="0" xfId="64" applyFont="1" applyFill="1" applyBorder="1" applyAlignment="1" applyProtection="1">
      <alignment horizontal="right"/>
    </xf>
    <xf numFmtId="0" fontId="23" fillId="0" borderId="12" xfId="64" applyNumberFormat="1" applyFont="1" applyFill="1" applyBorder="1" applyAlignment="1" applyProtection="1">
      <alignment horizontal="right" wrapText="1"/>
    </xf>
    <xf numFmtId="164" fontId="23" fillId="0" borderId="12" xfId="64" applyFont="1" applyFill="1" applyBorder="1" applyAlignment="1" applyProtection="1">
      <alignment horizontal="right" wrapText="1"/>
    </xf>
    <xf numFmtId="0" fontId="23" fillId="0" borderId="11" xfId="48" applyFont="1" applyFill="1" applyBorder="1" applyAlignment="1" applyProtection="1">
      <alignment horizontal="left" vertical="top" wrapText="1"/>
    </xf>
    <xf numFmtId="164" fontId="23" fillId="0" borderId="12" xfId="64" applyFont="1" applyFill="1" applyBorder="1" applyAlignment="1" applyProtection="1">
      <alignment horizontal="right"/>
    </xf>
    <xf numFmtId="164" fontId="23" fillId="0" borderId="10" xfId="64" applyFont="1" applyFill="1" applyBorder="1" applyAlignment="1" applyProtection="1">
      <alignment horizontal="right"/>
    </xf>
    <xf numFmtId="164" fontId="23" fillId="0" borderId="0" xfId="64" applyFont="1" applyFill="1" applyBorder="1" applyAlignment="1" applyProtection="1">
      <alignment horizontal="right" vertical="center" wrapText="1"/>
    </xf>
    <xf numFmtId="0" fontId="25" fillId="0" borderId="0" xfId="0" applyFont="1" applyFill="1" applyAlignment="1">
      <alignment horizontal="center"/>
    </xf>
    <xf numFmtId="0" fontId="24" fillId="0" borderId="0" xfId="0" applyFont="1" applyFill="1" applyBorder="1" applyAlignment="1">
      <alignment horizontal="right"/>
    </xf>
    <xf numFmtId="0" fontId="33" fillId="0" borderId="0" xfId="50" applyFont="1" applyFill="1" applyBorder="1" applyAlignment="1">
      <alignment horizontal="left" vertical="top" wrapText="1"/>
    </xf>
    <xf numFmtId="0" fontId="34" fillId="0" borderId="0" xfId="50" applyFont="1" applyFill="1" applyAlignment="1" applyProtection="1">
      <alignment horizontal="center"/>
    </xf>
    <xf numFmtId="0" fontId="23" fillId="0" borderId="0" xfId="51" applyFont="1" applyFill="1" applyBorder="1" applyProtection="1"/>
    <xf numFmtId="180" fontId="23" fillId="0" borderId="0" xfId="51" applyNumberFormat="1" applyFont="1" applyFill="1" applyBorder="1" applyAlignment="1" applyProtection="1">
      <alignment horizontal="right"/>
    </xf>
    <xf numFmtId="0" fontId="23" fillId="0" borderId="0" xfId="48" applyFont="1" applyFill="1" applyAlignment="1" applyProtection="1">
      <alignment vertical="top"/>
    </xf>
    <xf numFmtId="0" fontId="22" fillId="0" borderId="0" xfId="48" applyFont="1" applyFill="1" applyAlignment="1" applyProtection="1">
      <alignment horizontal="left" vertical="top" wrapText="1"/>
    </xf>
    <xf numFmtId="0" fontId="23" fillId="0" borderId="0" xfId="48" applyNumberFormat="1" applyFont="1" applyFill="1" applyAlignment="1" applyProtection="1">
      <alignment horizontal="center"/>
    </xf>
    <xf numFmtId="0" fontId="22" fillId="0" borderId="0" xfId="48" applyFont="1" applyFill="1" applyAlignment="1" applyProtection="1">
      <alignment horizontal="right" vertical="top"/>
    </xf>
    <xf numFmtId="172" fontId="22" fillId="0" borderId="0" xfId="48" applyNumberFormat="1" applyFont="1" applyFill="1" applyAlignment="1" applyProtection="1">
      <alignment horizontal="right" vertical="top"/>
    </xf>
    <xf numFmtId="0" fontId="22" fillId="0" borderId="0" xfId="65" applyFont="1" applyFill="1" applyAlignment="1" applyProtection="1">
      <alignment horizontal="left" vertical="top" wrapText="1"/>
    </xf>
    <xf numFmtId="169" fontId="23" fillId="0" borderId="0" xfId="48" applyNumberFormat="1" applyFont="1" applyFill="1" applyAlignment="1" applyProtection="1">
      <alignment horizontal="right" vertical="top"/>
    </xf>
    <xf numFmtId="0" fontId="23" fillId="0" borderId="0" xfId="48" applyFont="1" applyFill="1" applyAlignment="1" applyProtection="1">
      <alignment horizontal="left" vertical="top" wrapText="1"/>
    </xf>
    <xf numFmtId="0" fontId="23" fillId="0" borderId="0" xfId="48" applyNumberFormat="1" applyFont="1" applyFill="1" applyAlignment="1" applyProtection="1">
      <alignment horizontal="right" vertical="top"/>
    </xf>
    <xf numFmtId="171" fontId="23" fillId="0" borderId="0" xfId="48" applyNumberFormat="1" applyFont="1" applyFill="1" applyAlignment="1" applyProtection="1">
      <alignment horizontal="right" vertical="top"/>
    </xf>
    <xf numFmtId="0" fontId="23" fillId="0" borderId="0" xfId="48" applyNumberFormat="1" applyFont="1" applyFill="1" applyAlignment="1" applyProtection="1">
      <alignment horizontal="right" wrapText="1"/>
    </xf>
    <xf numFmtId="0" fontId="23" fillId="0" borderId="0" xfId="48" applyFont="1" applyFill="1" applyBorder="1" applyAlignment="1" applyProtection="1">
      <alignment vertical="top"/>
    </xf>
    <xf numFmtId="0" fontId="23" fillId="0" borderId="0" xfId="48" applyNumberFormat="1" applyFont="1" applyFill="1" applyBorder="1" applyAlignment="1" applyProtection="1">
      <alignment horizontal="right" vertical="top"/>
    </xf>
    <xf numFmtId="0" fontId="23" fillId="0" borderId="0" xfId="48" applyNumberFormat="1" applyFont="1" applyFill="1" applyBorder="1" applyAlignment="1" applyProtection="1">
      <alignment horizontal="right" wrapText="1"/>
    </xf>
    <xf numFmtId="171" fontId="23" fillId="0" borderId="0" xfId="48" applyNumberFormat="1" applyFont="1" applyFill="1" applyBorder="1" applyAlignment="1" applyProtection="1">
      <alignment horizontal="right" vertical="top"/>
    </xf>
    <xf numFmtId="172" fontId="22" fillId="0" borderId="0" xfId="48" applyNumberFormat="1" applyFont="1" applyFill="1" applyBorder="1" applyAlignment="1" applyProtection="1">
      <alignment horizontal="right" vertical="top"/>
    </xf>
    <xf numFmtId="0" fontId="22" fillId="0" borderId="0" xfId="65" applyFont="1" applyFill="1" applyBorder="1" applyAlignment="1" applyProtection="1">
      <alignment horizontal="left" vertical="top" wrapText="1"/>
    </xf>
    <xf numFmtId="184" fontId="22" fillId="0" borderId="0" xfId="48" applyNumberFormat="1" applyFont="1" applyFill="1" applyBorder="1" applyAlignment="1" applyProtection="1">
      <alignment horizontal="right" vertical="top"/>
    </xf>
    <xf numFmtId="0" fontId="22" fillId="0" borderId="0" xfId="48" applyFont="1" applyFill="1" applyBorder="1" applyAlignment="1" applyProtection="1">
      <alignment horizontal="left" vertical="top" wrapText="1"/>
    </xf>
    <xf numFmtId="0" fontId="23" fillId="0" borderId="11" xfId="48" applyNumberFormat="1" applyFont="1" applyFill="1" applyBorder="1" applyAlignment="1" applyProtection="1">
      <alignment horizontal="right" wrapText="1"/>
    </xf>
    <xf numFmtId="169" fontId="23" fillId="0" borderId="0" xfId="48" applyNumberFormat="1" applyFont="1" applyFill="1" applyBorder="1" applyAlignment="1" applyProtection="1">
      <alignment horizontal="right" vertical="top"/>
    </xf>
    <xf numFmtId="0" fontId="22" fillId="0" borderId="0" xfId="48" applyFont="1" applyFill="1" applyBorder="1" applyAlignment="1" applyProtection="1">
      <alignment horizontal="right" vertical="top"/>
    </xf>
    <xf numFmtId="0" fontId="23" fillId="0" borderId="10" xfId="48" applyNumberFormat="1" applyFont="1" applyFill="1" applyBorder="1" applyAlignment="1" applyProtection="1">
      <alignment horizontal="right" wrapText="1"/>
    </xf>
    <xf numFmtId="173" fontId="22" fillId="0" borderId="0" xfId="48" applyNumberFormat="1" applyFont="1" applyFill="1" applyBorder="1" applyAlignment="1" applyProtection="1">
      <alignment horizontal="right" vertical="top"/>
    </xf>
    <xf numFmtId="0" fontId="23" fillId="0" borderId="0" xfId="48" applyFont="1" applyFill="1" applyBorder="1" applyAlignment="1" applyProtection="1">
      <alignment vertical="center"/>
    </xf>
    <xf numFmtId="0" fontId="23" fillId="0" borderId="0" xfId="48" applyFont="1" applyFill="1" applyBorder="1" applyAlignment="1" applyProtection="1">
      <alignment horizontal="right" vertical="center"/>
    </xf>
    <xf numFmtId="174" fontId="22" fillId="0" borderId="0" xfId="48" applyNumberFormat="1" applyFont="1" applyFill="1" applyBorder="1" applyAlignment="1" applyProtection="1">
      <alignment horizontal="right" vertical="top"/>
    </xf>
    <xf numFmtId="0" fontId="23" fillId="0" borderId="0" xfId="65" applyFont="1" applyFill="1" applyBorder="1" applyAlignment="1" applyProtection="1">
      <alignment vertical="top" wrapText="1"/>
    </xf>
    <xf numFmtId="0" fontId="22" fillId="0" borderId="0" xfId="48" applyFont="1" applyFill="1" applyBorder="1" applyAlignment="1" applyProtection="1">
      <alignment vertical="top" wrapText="1"/>
    </xf>
    <xf numFmtId="0" fontId="23" fillId="0" borderId="12" xfId="48" applyFont="1" applyFill="1" applyBorder="1" applyAlignment="1" applyProtection="1">
      <alignment horizontal="right" vertical="top"/>
    </xf>
    <xf numFmtId="0" fontId="22" fillId="0" borderId="12" xfId="48" applyFont="1" applyFill="1" applyBorder="1" applyAlignment="1" applyProtection="1">
      <alignment vertical="top" wrapText="1"/>
    </xf>
    <xf numFmtId="0" fontId="23" fillId="0" borderId="12" xfId="48" applyNumberFormat="1" applyFont="1" applyFill="1" applyBorder="1" applyAlignment="1" applyProtection="1">
      <alignment horizontal="right" wrapText="1"/>
    </xf>
    <xf numFmtId="164" fontId="23" fillId="0" borderId="0" xfId="64" applyFont="1" applyFill="1" applyBorder="1" applyAlignment="1" applyProtection="1">
      <alignment horizontal="right" vertical="top" wrapText="1"/>
    </xf>
    <xf numFmtId="0" fontId="22" fillId="0" borderId="0" xfId="53" applyNumberFormat="1" applyFont="1" applyFill="1" applyAlignment="1" applyProtection="1">
      <alignment horizontal="left"/>
    </xf>
    <xf numFmtId="180" fontId="23" fillId="0" borderId="0" xfId="53" applyNumberFormat="1" applyFont="1" applyFill="1" applyProtection="1"/>
    <xf numFmtId="180" fontId="23" fillId="0" borderId="0" xfId="53" applyNumberFormat="1" applyFont="1" applyFill="1" applyBorder="1" applyProtection="1"/>
    <xf numFmtId="0" fontId="23" fillId="0" borderId="11" xfId="50" applyNumberFormat="1" applyFont="1" applyFill="1" applyBorder="1" applyAlignment="1" applyProtection="1">
      <alignment horizontal="right" vertical="top"/>
    </xf>
    <xf numFmtId="0" fontId="23" fillId="0" borderId="11" xfId="53" applyNumberFormat="1" applyFont="1" applyFill="1" applyBorder="1" applyAlignment="1" applyProtection="1">
      <alignment horizontal="left" vertical="top" wrapText="1"/>
    </xf>
    <xf numFmtId="0" fontId="23" fillId="0" borderId="0" xfId="50" applyNumberFormat="1" applyFont="1" applyFill="1" applyBorder="1" applyAlignment="1" applyProtection="1">
      <alignment horizontal="left" vertical="top"/>
    </xf>
    <xf numFmtId="167" fontId="23" fillId="0" borderId="0" xfId="53" applyNumberFormat="1" applyFont="1" applyFill="1" applyBorder="1" applyAlignment="1" applyProtection="1">
      <alignment horizontal="right" vertical="top"/>
    </xf>
    <xf numFmtId="0" fontId="22" fillId="0" borderId="0" xfId="53" applyFont="1" applyFill="1" applyAlignment="1" applyProtection="1">
      <alignment horizontal="right" vertical="top"/>
    </xf>
    <xf numFmtId="164" fontId="23" fillId="25" borderId="0" xfId="64" applyFont="1" applyFill="1" applyAlignment="1">
      <alignment horizontal="right" wrapText="1"/>
    </xf>
    <xf numFmtId="0" fontId="23" fillId="0" borderId="0" xfId="50" applyFont="1" applyFill="1" applyBorder="1" applyAlignment="1" applyProtection="1">
      <alignment horizontal="center"/>
    </xf>
    <xf numFmtId="0" fontId="23" fillId="0" borderId="0" xfId="50" applyNumberFormat="1" applyFont="1" applyFill="1" applyAlignment="1" applyProtection="1">
      <alignment horizontal="center"/>
    </xf>
    <xf numFmtId="0" fontId="22" fillId="0" borderId="0" xfId="50" applyFont="1" applyFill="1"/>
    <xf numFmtId="164" fontId="23" fillId="0" borderId="0" xfId="64" applyFont="1" applyFill="1" applyAlignment="1">
      <alignment horizontal="right"/>
    </xf>
    <xf numFmtId="173" fontId="22" fillId="0" borderId="0" xfId="50" applyNumberFormat="1" applyFont="1" applyFill="1"/>
    <xf numFmtId="0" fontId="22" fillId="0" borderId="0" xfId="50" applyFont="1" applyFill="1" applyAlignment="1" applyProtection="1">
      <alignment horizontal="left"/>
    </xf>
    <xf numFmtId="0" fontId="23" fillId="0" borderId="0" xfId="50" applyFont="1" applyFill="1" applyAlignment="1" applyProtection="1">
      <alignment horizontal="left"/>
    </xf>
    <xf numFmtId="0" fontId="23" fillId="0" borderId="11" xfId="50" applyFont="1" applyFill="1" applyBorder="1" applyAlignment="1">
      <alignment horizontal="left"/>
    </xf>
    <xf numFmtId="169" fontId="23" fillId="0" borderId="0" xfId="50" applyNumberFormat="1" applyFont="1" applyFill="1" applyBorder="1"/>
    <xf numFmtId="180" fontId="23" fillId="0" borderId="0" xfId="64" applyNumberFormat="1" applyFont="1" applyFill="1" applyAlignment="1" applyProtection="1">
      <alignment horizontal="right" wrapText="1"/>
    </xf>
    <xf numFmtId="173" fontId="22" fillId="0" borderId="0" xfId="50" applyNumberFormat="1" applyFont="1" applyFill="1" applyBorder="1"/>
    <xf numFmtId="0" fontId="23" fillId="0" borderId="10" xfId="50" applyFont="1" applyFill="1" applyBorder="1" applyAlignment="1">
      <alignment horizontal="left"/>
    </xf>
    <xf numFmtId="0" fontId="23" fillId="0" borderId="10" xfId="50" applyFont="1" applyFill="1" applyBorder="1"/>
    <xf numFmtId="0" fontId="22" fillId="0" borderId="10" xfId="50" applyFont="1" applyFill="1" applyBorder="1" applyAlignment="1" applyProtection="1">
      <alignment horizontal="left"/>
    </xf>
    <xf numFmtId="0" fontId="25" fillId="0" borderId="0" xfId="0" applyFont="1" applyFill="1" applyAlignment="1">
      <alignment horizontal="center"/>
    </xf>
    <xf numFmtId="0" fontId="24" fillId="0" borderId="0" xfId="0" applyFont="1" applyFill="1" applyBorder="1" applyAlignment="1">
      <alignment horizontal="right"/>
    </xf>
    <xf numFmtId="0" fontId="23" fillId="0" borderId="0" xfId="50" applyFont="1" applyFill="1" applyBorder="1" applyAlignment="1">
      <alignment horizontal="left" vertical="top" wrapText="1"/>
    </xf>
    <xf numFmtId="0" fontId="22" fillId="25" borderId="0" xfId="50" applyNumberFormat="1" applyFont="1" applyFill="1" applyBorder="1" applyAlignment="1">
      <alignment horizontal="center"/>
    </xf>
    <xf numFmtId="0" fontId="23" fillId="0" borderId="0" xfId="50" applyFont="1" applyFill="1" applyBorder="1" applyAlignment="1" applyProtection="1">
      <alignment horizontal="left" vertical="top" wrapText="1"/>
    </xf>
    <xf numFmtId="0" fontId="23" fillId="25" borderId="0" xfId="50" applyNumberFormat="1" applyFont="1" applyFill="1" applyBorder="1" applyAlignment="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5" fillId="0" borderId="0" xfId="0" applyFont="1" applyFill="1" applyAlignment="1">
      <alignment horizontal="center" vertical="top"/>
    </xf>
    <xf numFmtId="0" fontId="33" fillId="0" borderId="0" xfId="50" applyFont="1" applyFill="1" applyBorder="1" applyAlignment="1">
      <alignment horizontal="left" vertical="top" wrapText="1"/>
    </xf>
    <xf numFmtId="0" fontId="23" fillId="0" borderId="0" xfId="50" applyFont="1" applyFill="1" applyBorder="1" applyAlignment="1">
      <alignment horizontal="left" vertical="top" wrapText="1"/>
    </xf>
    <xf numFmtId="0" fontId="23" fillId="0" borderId="0" xfId="0" applyFont="1" applyFill="1" applyAlignment="1">
      <alignment horizontal="left" vertical="center"/>
    </xf>
    <xf numFmtId="0" fontId="23" fillId="0" borderId="0" xfId="0" applyFont="1" applyFill="1" applyAlignment="1">
      <alignment vertical="center"/>
    </xf>
    <xf numFmtId="0" fontId="22" fillId="0" borderId="0" xfId="44" applyFont="1" applyFill="1" applyBorder="1" applyAlignment="1" applyProtection="1">
      <alignment horizontal="center"/>
    </xf>
    <xf numFmtId="0" fontId="22" fillId="25" borderId="0" xfId="44" applyNumberFormat="1" applyFont="1" applyFill="1" applyBorder="1" applyAlignment="1" applyProtection="1">
      <alignment horizontal="center"/>
    </xf>
    <xf numFmtId="0" fontId="23" fillId="25" borderId="0" xfId="50" applyFont="1" applyFill="1" applyBorder="1" applyAlignment="1">
      <alignment horizontal="left" vertical="top" wrapText="1"/>
    </xf>
    <xf numFmtId="0" fontId="22" fillId="25" borderId="0" xfId="50" applyFont="1" applyFill="1" applyAlignment="1" applyProtection="1">
      <alignment horizontal="center"/>
    </xf>
    <xf numFmtId="0" fontId="22" fillId="25" borderId="0" xfId="50" applyNumberFormat="1" applyFont="1" applyFill="1" applyAlignment="1">
      <alignment horizontal="center"/>
    </xf>
    <xf numFmtId="0" fontId="22" fillId="25" borderId="0" xfId="50" applyNumberFormat="1" applyFont="1" applyFill="1" applyAlignment="1" applyProtection="1">
      <alignment horizontal="center"/>
    </xf>
    <xf numFmtId="0" fontId="23" fillId="0" borderId="0" xfId="50" applyFont="1" applyFill="1" applyAlignment="1">
      <alignment horizontal="left" vertical="center" wrapText="1"/>
    </xf>
    <xf numFmtId="0" fontId="22" fillId="0" borderId="0" xfId="50" applyFont="1" applyFill="1" applyBorder="1" applyAlignment="1" applyProtection="1">
      <alignment horizontal="center"/>
    </xf>
    <xf numFmtId="0" fontId="23" fillId="25" borderId="0" xfId="50" applyFont="1" applyFill="1" applyBorder="1" applyAlignment="1">
      <alignment horizontal="left" vertical="top"/>
    </xf>
    <xf numFmtId="0" fontId="25" fillId="0" borderId="0" xfId="0" applyFont="1" applyFill="1" applyAlignment="1">
      <alignment horizontal="center" vertical="center"/>
    </xf>
    <xf numFmtId="166" fontId="23" fillId="0" borderId="0" xfId="71" applyFont="1" applyFill="1" applyBorder="1" applyAlignment="1">
      <alignment horizontal="left" vertical="top" wrapText="1"/>
    </xf>
    <xf numFmtId="166" fontId="22" fillId="0" borderId="0" xfId="71" applyNumberFormat="1" applyFont="1" applyFill="1" applyBorder="1" applyAlignment="1" applyProtection="1">
      <alignment horizontal="center"/>
    </xf>
    <xf numFmtId="0" fontId="23" fillId="0" borderId="0" xfId="70" applyFont="1" applyFill="1" applyBorder="1" applyAlignment="1">
      <alignment horizontal="left" vertical="top" wrapText="1"/>
    </xf>
    <xf numFmtId="0" fontId="22" fillId="0" borderId="0" xfId="44" applyNumberFormat="1" applyFont="1" applyFill="1" applyBorder="1" applyAlignment="1" applyProtection="1">
      <alignment horizontal="center"/>
    </xf>
    <xf numFmtId="0" fontId="23" fillId="0" borderId="0" xfId="50" applyFont="1" applyFill="1" applyBorder="1" applyAlignment="1" applyProtection="1">
      <alignment horizontal="left" vertical="top" wrapText="1"/>
    </xf>
    <xf numFmtId="0" fontId="23" fillId="25" borderId="0" xfId="44" applyFont="1" applyFill="1" applyBorder="1" applyAlignment="1">
      <alignment horizontal="left"/>
    </xf>
    <xf numFmtId="0" fontId="23" fillId="0" borderId="0" xfId="50" applyFont="1" applyFill="1" applyAlignment="1">
      <alignment horizontal="left" vertical="top" wrapText="1"/>
    </xf>
    <xf numFmtId="0" fontId="34" fillId="25" borderId="0" xfId="44" applyNumberFormat="1" applyFont="1" applyFill="1" applyBorder="1" applyAlignment="1" applyProtection="1">
      <alignment horizontal="center"/>
    </xf>
    <xf numFmtId="0" fontId="35" fillId="25" borderId="0" xfId="0" applyFont="1" applyFill="1" applyAlignment="1">
      <alignment horizontal="center"/>
    </xf>
    <xf numFmtId="167" fontId="33" fillId="25" borderId="0" xfId="44" applyNumberFormat="1" applyFont="1" applyFill="1" applyAlignment="1">
      <alignment horizontal="left" vertical="top" wrapText="1"/>
    </xf>
    <xf numFmtId="0" fontId="33" fillId="25" borderId="0" xfId="50" applyFont="1" applyFill="1" applyBorder="1" applyAlignment="1">
      <alignment horizontal="left" vertical="top"/>
    </xf>
    <xf numFmtId="0" fontId="33" fillId="25" borderId="0" xfId="50" applyFont="1" applyFill="1" applyBorder="1" applyAlignment="1">
      <alignment horizontal="left" vertical="top" wrapText="1"/>
    </xf>
    <xf numFmtId="0" fontId="34" fillId="25" borderId="0" xfId="50" applyNumberFormat="1" applyFont="1" applyFill="1" applyBorder="1" applyAlignment="1" applyProtection="1">
      <alignment horizontal="center"/>
    </xf>
    <xf numFmtId="0" fontId="22" fillId="0" borderId="0" xfId="53" applyFont="1" applyFill="1" applyAlignment="1">
      <alignment horizontal="right" vertical="top" wrapText="1"/>
    </xf>
    <xf numFmtId="0" fontId="23" fillId="0" borderId="0" xfId="53" applyFont="1" applyFill="1" applyAlignment="1">
      <alignment horizontal="right" vertical="top" wrapText="1"/>
    </xf>
    <xf numFmtId="182" fontId="23" fillId="0" borderId="0" xfId="50" applyNumberFormat="1" applyFont="1" applyFill="1" applyAlignment="1" applyProtection="1">
      <alignment horizontal="right"/>
    </xf>
    <xf numFmtId="187" fontId="22" fillId="0" borderId="0" xfId="53" applyNumberFormat="1" applyFont="1" applyFill="1" applyAlignment="1">
      <alignment horizontal="right" vertical="top" wrapText="1"/>
    </xf>
    <xf numFmtId="167" fontId="23" fillId="0" borderId="0" xfId="50" applyNumberFormat="1" applyFont="1" applyFill="1" applyBorder="1" applyAlignment="1">
      <alignment horizontal="right" vertical="top"/>
    </xf>
    <xf numFmtId="187" fontId="22" fillId="0" borderId="0" xfId="53" applyNumberFormat="1" applyFont="1" applyFill="1" applyBorder="1" applyAlignment="1">
      <alignment horizontal="right" vertical="top" wrapText="1"/>
    </xf>
    <xf numFmtId="0" fontId="23" fillId="0" borderId="0" xfId="44" applyNumberFormat="1" applyFont="1" applyFill="1" applyBorder="1" applyAlignment="1">
      <alignment horizontal="left" vertical="top" wrapText="1"/>
    </xf>
    <xf numFmtId="0" fontId="22" fillId="0" borderId="0" xfId="44" applyNumberFormat="1" applyFont="1" applyFill="1" applyBorder="1" applyAlignment="1">
      <alignment horizontal="right" vertical="top" wrapText="1"/>
    </xf>
    <xf numFmtId="0" fontId="22" fillId="0" borderId="0" xfId="44" applyNumberFormat="1" applyFont="1" applyFill="1" applyBorder="1" applyAlignment="1" applyProtection="1">
      <alignment horizontal="left" vertical="top" wrapText="1"/>
    </xf>
    <xf numFmtId="0" fontId="23" fillId="0" borderId="0" xfId="44" applyNumberFormat="1" applyFont="1" applyFill="1" applyBorder="1" applyAlignment="1">
      <alignment horizontal="right" vertical="top" wrapText="1"/>
    </xf>
    <xf numFmtId="0" fontId="23" fillId="0" borderId="0" xfId="44" applyNumberFormat="1" applyFont="1" applyFill="1" applyBorder="1" applyAlignment="1" applyProtection="1">
      <alignment horizontal="left" vertical="top" wrapText="1"/>
    </xf>
    <xf numFmtId="0" fontId="23" fillId="0" borderId="0" xfId="44" applyNumberFormat="1" applyFont="1" applyFill="1" applyAlignment="1">
      <alignment horizontal="left" vertical="top" wrapText="1"/>
    </xf>
    <xf numFmtId="0" fontId="23" fillId="0" borderId="0" xfId="64" applyNumberFormat="1" applyFont="1" applyFill="1" applyBorder="1" applyAlignment="1">
      <alignment horizontal="right"/>
    </xf>
    <xf numFmtId="0" fontId="23" fillId="0" borderId="11" xfId="50" applyFont="1" applyFill="1" applyBorder="1" applyAlignment="1">
      <alignment horizontal="right" vertical="top" wrapText="1"/>
    </xf>
    <xf numFmtId="0" fontId="23" fillId="0" borderId="11" xfId="50" applyNumberFormat="1" applyFont="1" applyFill="1" applyBorder="1" applyAlignment="1">
      <alignment horizontal="right"/>
    </xf>
    <xf numFmtId="0" fontId="23" fillId="0" borderId="0" xfId="50" applyNumberFormat="1" applyFont="1" applyFill="1" applyAlignment="1" applyProtection="1">
      <alignment horizontal="right" wrapText="1"/>
    </xf>
    <xf numFmtId="0" fontId="23" fillId="0" borderId="10" xfId="64" applyNumberFormat="1" applyFont="1" applyFill="1" applyBorder="1" applyAlignment="1" applyProtection="1">
      <alignment horizontal="right"/>
    </xf>
    <xf numFmtId="191" fontId="22" fillId="0" borderId="0" xfId="50" applyNumberFormat="1" applyFont="1" applyFill="1" applyBorder="1" applyAlignment="1">
      <alignment horizontal="right" vertical="top" wrapText="1"/>
    </xf>
    <xf numFmtId="0" fontId="23" fillId="0" borderId="12" xfId="50" applyNumberFormat="1" applyFont="1" applyFill="1" applyBorder="1" applyAlignment="1" applyProtection="1">
      <alignment horizontal="right"/>
    </xf>
    <xf numFmtId="171" fontId="23" fillId="0" borderId="11" xfId="50" applyNumberFormat="1" applyFont="1" applyFill="1" applyBorder="1" applyAlignment="1">
      <alignment horizontal="right" vertical="top" wrapText="1"/>
    </xf>
    <xf numFmtId="164" fontId="23" fillId="0" borderId="11" xfId="64" applyFont="1" applyFill="1" applyBorder="1" applyAlignment="1" applyProtection="1">
      <alignment horizontal="right"/>
    </xf>
    <xf numFmtId="0" fontId="23" fillId="0" borderId="11" xfId="50" applyNumberFormat="1" applyFont="1" applyFill="1" applyBorder="1" applyAlignment="1">
      <alignment horizontal="right" vertical="top" wrapText="1"/>
    </xf>
    <xf numFmtId="169" fontId="23" fillId="0" borderId="0" xfId="50" applyNumberFormat="1" applyFont="1" applyFill="1" applyBorder="1" applyAlignment="1">
      <alignment horizontal="right" vertical="top" wrapText="1"/>
    </xf>
    <xf numFmtId="175" fontId="22" fillId="0" borderId="0" xfId="50" applyNumberFormat="1" applyFont="1" applyFill="1" applyAlignment="1">
      <alignment horizontal="right" vertical="top" wrapText="1"/>
    </xf>
    <xf numFmtId="0" fontId="23" fillId="0" borderId="10" xfId="64" applyNumberFormat="1" applyFont="1" applyFill="1" applyBorder="1" applyAlignment="1">
      <alignment horizontal="right"/>
    </xf>
    <xf numFmtId="182" fontId="23" fillId="0" borderId="0" xfId="53" applyNumberFormat="1" applyFont="1" applyFill="1" applyBorder="1" applyAlignment="1" applyProtection="1">
      <alignment horizontal="right"/>
    </xf>
    <xf numFmtId="180" fontId="23" fillId="0" borderId="0" xfId="53" applyNumberFormat="1" applyFont="1" applyFill="1" applyAlignment="1">
      <alignment horizontal="right"/>
    </xf>
    <xf numFmtId="164" fontId="23" fillId="0" borderId="0" xfId="53" applyNumberFormat="1" applyFont="1" applyFill="1" applyBorder="1" applyAlignment="1" applyProtection="1">
      <alignment horizontal="right"/>
    </xf>
    <xf numFmtId="0" fontId="23" fillId="0" borderId="0" xfId="44" applyFont="1" applyFill="1" applyAlignment="1">
      <alignment vertical="top" wrapText="1"/>
    </xf>
    <xf numFmtId="0" fontId="23" fillId="0" borderId="0" xfId="44" applyNumberFormat="1" applyFont="1" applyFill="1" applyAlignment="1">
      <alignment horizontal="right" vertical="top" wrapText="1"/>
    </xf>
    <xf numFmtId="0" fontId="23" fillId="0" borderId="0" xfId="44" applyFont="1" applyFill="1" applyBorder="1" applyAlignment="1">
      <alignment vertical="top" wrapText="1"/>
    </xf>
    <xf numFmtId="0" fontId="22" fillId="0" borderId="0" xfId="44" applyFont="1" applyFill="1" applyAlignment="1">
      <alignment vertical="top" wrapText="1"/>
    </xf>
    <xf numFmtId="0" fontId="23" fillId="0" borderId="0" xfId="44" applyNumberFormat="1" applyFont="1" applyFill="1" applyAlignment="1" applyProtection="1">
      <alignment horizontal="right"/>
    </xf>
    <xf numFmtId="0" fontId="23" fillId="0" borderId="11" xfId="44" applyFont="1" applyFill="1" applyBorder="1" applyAlignment="1">
      <alignment vertical="top" wrapText="1"/>
    </xf>
    <xf numFmtId="0" fontId="23" fillId="0" borderId="10" xfId="44" applyFont="1" applyFill="1" applyBorder="1" applyAlignment="1">
      <alignment vertical="top" wrapText="1"/>
    </xf>
    <xf numFmtId="164" fontId="33" fillId="0" borderId="0" xfId="64" applyFont="1" applyFill="1" applyBorder="1" applyAlignment="1" applyProtection="1">
      <alignment horizontal="right"/>
    </xf>
    <xf numFmtId="0" fontId="33" fillId="0" borderId="0" xfId="50" applyFont="1" applyFill="1" applyBorder="1" applyAlignment="1">
      <alignment vertical="top"/>
    </xf>
    <xf numFmtId="164" fontId="23" fillId="25" borderId="0" xfId="64" applyFont="1" applyFill="1" applyAlignment="1" applyProtection="1">
      <alignment horizontal="right"/>
    </xf>
    <xf numFmtId="166" fontId="22" fillId="25" borderId="0" xfId="71" applyFont="1" applyFill="1" applyAlignment="1">
      <alignment horizontal="right" vertical="top" wrapText="1"/>
    </xf>
    <xf numFmtId="166" fontId="22" fillId="25" borderId="0" xfId="71" applyNumberFormat="1" applyFont="1" applyFill="1" applyAlignment="1" applyProtection="1">
      <alignment horizontal="left" vertical="top" wrapText="1"/>
    </xf>
    <xf numFmtId="166" fontId="22" fillId="25" borderId="0" xfId="71" applyNumberFormat="1" applyFont="1" applyFill="1" applyBorder="1" applyAlignment="1" applyProtection="1">
      <alignment horizontal="left" vertical="top" wrapText="1"/>
    </xf>
    <xf numFmtId="166" fontId="23" fillId="25" borderId="0" xfId="71" applyNumberFormat="1" applyFont="1" applyFill="1" applyBorder="1" applyAlignment="1" applyProtection="1">
      <alignment horizontal="left" vertical="top" wrapText="1"/>
    </xf>
    <xf numFmtId="171" fontId="23" fillId="25" borderId="0" xfId="71" applyNumberFormat="1" applyFont="1" applyFill="1" applyBorder="1" applyAlignment="1">
      <alignment horizontal="right" vertical="top" wrapText="1"/>
    </xf>
    <xf numFmtId="0" fontId="22" fillId="0" borderId="0" xfId="44" applyFont="1" applyFill="1" applyAlignment="1">
      <alignment horizontal="right" vertical="top" wrapText="1"/>
    </xf>
    <xf numFmtId="171" fontId="23" fillId="0" borderId="11" xfId="44" applyNumberFormat="1" applyFont="1" applyFill="1" applyBorder="1" applyAlignment="1">
      <alignment horizontal="right" vertical="top" wrapText="1"/>
    </xf>
    <xf numFmtId="184" fontId="22" fillId="0" borderId="0" xfId="44" applyNumberFormat="1" applyFont="1" applyFill="1" applyBorder="1" applyAlignment="1">
      <alignment horizontal="right" vertical="top" wrapText="1"/>
    </xf>
    <xf numFmtId="175" fontId="22" fillId="0" borderId="0" xfId="44" applyNumberFormat="1" applyFont="1" applyFill="1" applyBorder="1" applyAlignment="1">
      <alignment horizontal="right" vertical="top" wrapText="1"/>
    </xf>
    <xf numFmtId="185" fontId="23" fillId="0" borderId="0" xfId="44" applyNumberFormat="1" applyFont="1" applyFill="1" applyBorder="1" applyAlignment="1">
      <alignment horizontal="right" vertical="top" wrapText="1"/>
    </xf>
    <xf numFmtId="0" fontId="23" fillId="0" borderId="12" xfId="44" applyNumberFormat="1" applyFont="1" applyFill="1" applyBorder="1" applyAlignment="1" applyProtection="1">
      <alignment horizontal="right"/>
    </xf>
    <xf numFmtId="175" fontId="22" fillId="0" borderId="0" xfId="44" applyNumberFormat="1" applyFont="1" applyFill="1" applyAlignment="1">
      <alignment horizontal="right" vertical="top" wrapText="1"/>
    </xf>
    <xf numFmtId="182" fontId="23" fillId="0" borderId="0" xfId="44" applyNumberFormat="1" applyFont="1" applyFill="1" applyAlignment="1" applyProtection="1">
      <alignment horizontal="right"/>
    </xf>
    <xf numFmtId="182" fontId="23" fillId="0" borderId="0" xfId="44" applyNumberFormat="1" applyFont="1" applyFill="1" applyBorder="1" applyAlignment="1" applyProtection="1">
      <alignment horizontal="right"/>
    </xf>
    <xf numFmtId="171" fontId="23" fillId="0" borderId="0" xfId="45" applyNumberFormat="1" applyFont="1" applyFill="1" applyBorder="1" applyAlignment="1">
      <alignment horizontal="right" vertical="top" wrapText="1"/>
    </xf>
    <xf numFmtId="0" fontId="23" fillId="0" borderId="0" xfId="45" applyFont="1" applyFill="1" applyBorder="1" applyAlignment="1" applyProtection="1">
      <alignment horizontal="left" vertical="top" wrapText="1"/>
    </xf>
    <xf numFmtId="0" fontId="23" fillId="0" borderId="10" xfId="49" applyNumberFormat="1" applyFont="1" applyFill="1" applyBorder="1" applyAlignment="1">
      <alignment horizontal="right" wrapText="1"/>
    </xf>
    <xf numFmtId="0" fontId="23" fillId="0" borderId="0" xfId="49" applyNumberFormat="1" applyFont="1" applyFill="1" applyBorder="1" applyAlignment="1">
      <alignment horizontal="right" wrapText="1"/>
    </xf>
    <xf numFmtId="0" fontId="23" fillId="0" borderId="11" xfId="49" applyNumberFormat="1" applyFont="1" applyFill="1" applyBorder="1" applyAlignment="1">
      <alignment horizontal="right"/>
    </xf>
    <xf numFmtId="195" fontId="22" fillId="0" borderId="0" xfId="49" applyNumberFormat="1" applyFont="1" applyFill="1" applyBorder="1" applyAlignment="1">
      <alignment horizontal="right" vertical="top" wrapText="1"/>
    </xf>
    <xf numFmtId="0" fontId="23" fillId="0" borderId="0" xfId="49" applyFont="1" applyFill="1" applyBorder="1" applyAlignment="1">
      <alignment vertical="top" wrapText="1"/>
    </xf>
    <xf numFmtId="0" fontId="23" fillId="0" borderId="0" xfId="49" applyNumberFormat="1" applyFont="1" applyFill="1" applyAlignment="1" applyProtection="1">
      <alignment horizontal="right"/>
    </xf>
    <xf numFmtId="0" fontId="23" fillId="0" borderId="10" xfId="49" applyNumberFormat="1" applyFont="1" applyFill="1" applyBorder="1" applyAlignment="1" applyProtection="1">
      <alignment horizontal="right" wrapText="1"/>
    </xf>
    <xf numFmtId="184" fontId="22" fillId="0" borderId="0" xfId="49" applyNumberFormat="1" applyFont="1" applyFill="1" applyBorder="1" applyAlignment="1">
      <alignment horizontal="right" vertical="top" wrapText="1"/>
    </xf>
    <xf numFmtId="0" fontId="23" fillId="0" borderId="0" xfId="49" applyNumberFormat="1" applyFont="1" applyFill="1" applyBorder="1" applyAlignment="1" applyProtection="1">
      <alignment horizontal="right" wrapText="1"/>
    </xf>
    <xf numFmtId="0" fontId="23" fillId="0" borderId="11" xfId="49" applyNumberFormat="1" applyFont="1" applyFill="1" applyBorder="1" applyAlignment="1" applyProtection="1">
      <alignment horizontal="right" wrapText="1"/>
    </xf>
    <xf numFmtId="0" fontId="23" fillId="0" borderId="11" xfId="49" applyFont="1" applyFill="1" applyBorder="1" applyAlignment="1">
      <alignment horizontal="right" vertical="top" wrapText="1"/>
    </xf>
    <xf numFmtId="178" fontId="22" fillId="0" borderId="11" xfId="49" applyNumberFormat="1" applyFont="1" applyFill="1" applyBorder="1" applyAlignment="1">
      <alignment horizontal="right" vertical="top" wrapText="1"/>
    </xf>
    <xf numFmtId="0" fontId="22" fillId="0" borderId="11" xfId="49" applyFont="1" applyFill="1" applyBorder="1" applyAlignment="1" applyProtection="1">
      <alignment horizontal="left" vertical="top" wrapText="1"/>
    </xf>
    <xf numFmtId="0" fontId="23" fillId="0" borderId="0" xfId="0" applyNumberFormat="1" applyFont="1" applyFill="1" applyBorder="1" applyAlignment="1" applyProtection="1">
      <alignment horizontal="left" vertical="top" wrapText="1"/>
    </xf>
    <xf numFmtId="185" fontId="23" fillId="0" borderId="0" xfId="49" applyNumberFormat="1" applyFont="1" applyFill="1" applyBorder="1" applyAlignment="1">
      <alignment horizontal="right" vertical="top" wrapText="1"/>
    </xf>
    <xf numFmtId="1" fontId="23" fillId="0" borderId="0" xfId="49" applyNumberFormat="1" applyFont="1" applyFill="1" applyAlignment="1">
      <alignment horizontal="right"/>
    </xf>
    <xf numFmtId="1" fontId="23" fillId="0" borderId="0" xfId="49" applyNumberFormat="1" applyFont="1" applyFill="1" applyBorder="1" applyAlignment="1" applyProtection="1">
      <alignment horizontal="right"/>
    </xf>
    <xf numFmtId="169" fontId="23" fillId="0" borderId="0" xfId="49" applyNumberFormat="1" applyFont="1" applyFill="1" applyBorder="1" applyAlignment="1">
      <alignment horizontal="right" vertical="top" wrapText="1"/>
    </xf>
    <xf numFmtId="172" fontId="22" fillId="0" borderId="0" xfId="49" applyNumberFormat="1" applyFont="1" applyFill="1" applyBorder="1" applyAlignment="1">
      <alignment horizontal="right" vertical="top" wrapText="1"/>
    </xf>
    <xf numFmtId="0" fontId="23" fillId="0" borderId="0" xfId="0" applyFont="1" applyFill="1" applyAlignment="1">
      <alignment vertical="top"/>
    </xf>
    <xf numFmtId="167" fontId="23" fillId="0" borderId="0" xfId="53" applyNumberFormat="1" applyFont="1" applyFill="1" applyBorder="1" applyAlignment="1">
      <alignment horizontal="right" vertical="top"/>
    </xf>
    <xf numFmtId="0" fontId="23" fillId="0" borderId="0" xfId="50" applyNumberFormat="1" applyFont="1" applyFill="1" applyBorder="1" applyAlignment="1">
      <alignment horizontal="left" vertical="top" wrapText="1"/>
    </xf>
    <xf numFmtId="0" fontId="22" fillId="0" borderId="0" xfId="51" applyNumberFormat="1" applyFont="1" applyFill="1" applyBorder="1" applyAlignment="1">
      <alignment horizontal="left" vertical="top" wrapText="1"/>
    </xf>
    <xf numFmtId="0" fontId="23" fillId="0" borderId="0" xfId="50" applyNumberFormat="1" applyFont="1" applyFill="1" applyAlignment="1">
      <alignment horizontal="left" vertical="top" wrapText="1"/>
    </xf>
    <xf numFmtId="0" fontId="22" fillId="0" borderId="0" xfId="50" applyNumberFormat="1" applyFont="1" applyFill="1" applyAlignment="1">
      <alignment horizontal="right" vertical="top" wrapText="1"/>
    </xf>
    <xf numFmtId="0" fontId="22" fillId="0" borderId="0" xfId="50" applyNumberFormat="1" applyFont="1" applyFill="1" applyAlignment="1">
      <alignment vertical="top" wrapText="1"/>
    </xf>
    <xf numFmtId="0" fontId="23" fillId="0" borderId="0" xfId="64" applyNumberFormat="1" applyFont="1" applyFill="1" applyAlignment="1" applyProtection="1">
      <alignment horizontal="left"/>
    </xf>
    <xf numFmtId="0" fontId="23" fillId="0" borderId="0" xfId="50" applyNumberFormat="1" applyFont="1" applyFill="1" applyBorder="1" applyAlignment="1">
      <alignment vertical="top" wrapText="1"/>
    </xf>
    <xf numFmtId="192" fontId="22" fillId="0" borderId="0" xfId="50" applyNumberFormat="1" applyFont="1" applyFill="1" applyBorder="1" applyAlignment="1">
      <alignment horizontal="right" vertical="top" wrapText="1"/>
    </xf>
    <xf numFmtId="0" fontId="22" fillId="0" borderId="0" xfId="50" applyNumberFormat="1" applyFont="1" applyFill="1" applyBorder="1" applyAlignment="1">
      <alignment vertical="top" wrapText="1"/>
    </xf>
    <xf numFmtId="0" fontId="23" fillId="0" borderId="11" xfId="50" applyNumberFormat="1" applyFont="1" applyFill="1" applyBorder="1" applyAlignment="1">
      <alignment horizontal="left" vertical="top" wrapText="1"/>
    </xf>
    <xf numFmtId="0" fontId="23" fillId="0" borderId="10" xfId="50" applyNumberFormat="1" applyFont="1" applyFill="1" applyBorder="1" applyAlignment="1" applyProtection="1">
      <alignment horizontal="right" wrapText="1"/>
    </xf>
    <xf numFmtId="0" fontId="22" fillId="0" borderId="0" xfId="50" applyNumberFormat="1" applyFont="1" applyFill="1" applyBorder="1" applyAlignment="1">
      <alignment horizontal="right" vertical="top" wrapText="1"/>
    </xf>
    <xf numFmtId="0" fontId="22" fillId="0" borderId="0" xfId="50" applyNumberFormat="1" applyFont="1" applyFill="1" applyBorder="1" applyAlignment="1" applyProtection="1">
      <alignment horizontal="left" vertical="top" wrapText="1"/>
    </xf>
    <xf numFmtId="0" fontId="23" fillId="0" borderId="0" xfId="50" applyNumberFormat="1" applyFont="1" applyFill="1" applyBorder="1" applyAlignment="1" applyProtection="1">
      <alignment horizontal="left" vertical="top" wrapText="1"/>
    </xf>
    <xf numFmtId="0" fontId="22" fillId="0" borderId="11" xfId="50" applyNumberFormat="1" applyFont="1" applyFill="1" applyBorder="1" applyAlignment="1" applyProtection="1">
      <alignment horizontal="left" vertical="top" wrapText="1"/>
    </xf>
    <xf numFmtId="0" fontId="23" fillId="0" borderId="10" xfId="50" applyNumberFormat="1" applyFont="1" applyFill="1" applyBorder="1" applyAlignment="1">
      <alignment horizontal="left" vertical="top" wrapText="1"/>
    </xf>
    <xf numFmtId="0" fontId="23" fillId="0" borderId="10" xfId="50" applyNumberFormat="1" applyFont="1" applyFill="1" applyBorder="1" applyAlignment="1">
      <alignment horizontal="right" vertical="top" wrapText="1"/>
    </xf>
    <xf numFmtId="0" fontId="22" fillId="0" borderId="10" xfId="50" applyNumberFormat="1" applyFont="1" applyFill="1" applyBorder="1" applyAlignment="1" applyProtection="1">
      <alignment horizontal="left" vertical="top" wrapText="1"/>
    </xf>
    <xf numFmtId="0" fontId="23" fillId="25" borderId="0" xfId="50" applyNumberFormat="1" applyFont="1" applyFill="1" applyBorder="1" applyAlignment="1">
      <alignment horizontal="left" vertical="center" wrapText="1"/>
    </xf>
    <xf numFmtId="172" fontId="22" fillId="0" borderId="0" xfId="50" applyNumberFormat="1" applyFont="1" applyFill="1" applyAlignment="1">
      <alignment horizontal="right" vertical="top" wrapText="1"/>
    </xf>
    <xf numFmtId="1" fontId="23" fillId="0" borderId="0" xfId="50" applyNumberFormat="1" applyFont="1" applyFill="1" applyBorder="1" applyAlignment="1">
      <alignment horizontal="right" vertical="top" wrapText="1"/>
    </xf>
    <xf numFmtId="0" fontId="23" fillId="0" borderId="0" xfId="50" applyNumberFormat="1" applyFont="1" applyFill="1" applyBorder="1" applyAlignment="1">
      <alignment horizontal="right" wrapText="1"/>
    </xf>
    <xf numFmtId="0" fontId="23" fillId="0" borderId="10" xfId="50" applyNumberFormat="1" applyFont="1" applyFill="1" applyBorder="1" applyAlignment="1">
      <alignment horizontal="right" wrapText="1"/>
    </xf>
    <xf numFmtId="184" fontId="22" fillId="0" borderId="0" xfId="50" applyNumberFormat="1" applyFont="1" applyFill="1" applyBorder="1" applyAlignment="1">
      <alignment horizontal="right" vertical="top" wrapText="1"/>
    </xf>
    <xf numFmtId="0" fontId="23" fillId="0" borderId="12" xfId="50" applyNumberFormat="1" applyFont="1" applyFill="1" applyBorder="1" applyAlignment="1" applyProtection="1">
      <alignment horizontal="right" wrapText="1"/>
    </xf>
    <xf numFmtId="172" fontId="23" fillId="0" borderId="0" xfId="50" applyNumberFormat="1" applyFont="1" applyFill="1" applyBorder="1" applyAlignment="1">
      <alignment horizontal="right" vertical="top" wrapText="1"/>
    </xf>
    <xf numFmtId="0" fontId="23" fillId="0" borderId="0" xfId="50" applyFont="1" applyFill="1" applyBorder="1" applyAlignment="1">
      <alignment wrapText="1"/>
    </xf>
    <xf numFmtId="0" fontId="23" fillId="0" borderId="0" xfId="0" applyFont="1" applyFill="1" applyBorder="1" applyAlignment="1">
      <alignment horizontal="right" vertical="top"/>
    </xf>
    <xf numFmtId="0" fontId="23" fillId="0" borderId="0" xfId="50" applyNumberFormat="1" applyFont="1" applyFill="1" applyAlignment="1">
      <alignment horizontal="right" wrapText="1"/>
    </xf>
    <xf numFmtId="0" fontId="23" fillId="0" borderId="0" xfId="50" applyFont="1" applyFill="1" applyAlignment="1">
      <alignment horizontal="right" wrapText="1"/>
    </xf>
    <xf numFmtId="0" fontId="23" fillId="0" borderId="0" xfId="64" applyNumberFormat="1" applyFont="1" applyFill="1" applyBorder="1"/>
    <xf numFmtId="0" fontId="23" fillId="0" borderId="12" xfId="50" applyFont="1" applyFill="1" applyBorder="1" applyAlignment="1">
      <alignment horizontal="right" vertical="top" wrapText="1"/>
    </xf>
    <xf numFmtId="0" fontId="22" fillId="0" borderId="12" xfId="50" applyFont="1" applyFill="1" applyBorder="1" applyAlignment="1" applyProtection="1">
      <alignment horizontal="left" vertical="top" wrapText="1"/>
    </xf>
    <xf numFmtId="164" fontId="33" fillId="0" borderId="0" xfId="64" applyFont="1" applyFill="1" applyBorder="1" applyAlignment="1">
      <alignment horizontal="right"/>
    </xf>
    <xf numFmtId="195" fontId="34" fillId="0" borderId="0" xfId="50" applyNumberFormat="1" applyFont="1" applyFill="1" applyBorder="1" applyAlignment="1">
      <alignment horizontal="right" vertical="top" wrapText="1"/>
    </xf>
    <xf numFmtId="171" fontId="33" fillId="0" borderId="0" xfId="50" applyNumberFormat="1" applyFont="1" applyFill="1" applyBorder="1" applyAlignment="1">
      <alignment horizontal="right" vertical="top" wrapText="1"/>
    </xf>
    <xf numFmtId="164" fontId="33" fillId="0" borderId="10" xfId="64" applyFont="1" applyFill="1" applyBorder="1" applyAlignment="1">
      <alignment horizontal="right" wrapText="1"/>
    </xf>
    <xf numFmtId="0" fontId="33" fillId="0" borderId="10" xfId="50" applyNumberFormat="1" applyFont="1" applyFill="1" applyBorder="1" applyAlignment="1">
      <alignment horizontal="right" wrapText="1"/>
    </xf>
    <xf numFmtId="0" fontId="33" fillId="0" borderId="0" xfId="50" applyNumberFormat="1" applyFont="1" applyFill="1" applyBorder="1" applyProtection="1"/>
    <xf numFmtId="0" fontId="33" fillId="0" borderId="11" xfId="50" applyFont="1" applyFill="1" applyBorder="1" applyAlignment="1">
      <alignment vertical="top" wrapText="1"/>
    </xf>
    <xf numFmtId="195" fontId="34" fillId="0" borderId="11" xfId="50" applyNumberFormat="1" applyFont="1" applyFill="1" applyBorder="1" applyAlignment="1">
      <alignment horizontal="right" vertical="top" wrapText="1"/>
    </xf>
    <xf numFmtId="0" fontId="34" fillId="0" borderId="11" xfId="50" applyFont="1" applyFill="1" applyBorder="1" applyAlignment="1" applyProtection="1">
      <alignment horizontal="left" vertical="top" wrapText="1"/>
    </xf>
    <xf numFmtId="0" fontId="33" fillId="0" borderId="11" xfId="50" applyNumberFormat="1" applyFont="1" applyFill="1" applyBorder="1" applyAlignment="1" applyProtection="1">
      <alignment horizontal="right" wrapText="1"/>
    </xf>
    <xf numFmtId="179" fontId="33" fillId="0" borderId="0" xfId="50" applyNumberFormat="1" applyFont="1" applyFill="1" applyBorder="1" applyAlignment="1">
      <alignment horizontal="right" vertical="top" wrapText="1"/>
    </xf>
    <xf numFmtId="0" fontId="33" fillId="0" borderId="11" xfId="50" applyNumberFormat="1" applyFont="1" applyFill="1" applyBorder="1" applyAlignment="1" applyProtection="1">
      <alignment horizontal="right"/>
    </xf>
    <xf numFmtId="178" fontId="34" fillId="0" borderId="0" xfId="50" applyNumberFormat="1" applyFont="1" applyFill="1" applyBorder="1" applyAlignment="1">
      <alignment horizontal="right" vertical="top" wrapText="1"/>
    </xf>
    <xf numFmtId="0" fontId="34" fillId="0" borderId="11" xfId="50" applyFont="1" applyFill="1" applyBorder="1" applyAlignment="1">
      <alignment horizontal="right" vertical="top" wrapText="1"/>
    </xf>
    <xf numFmtId="0" fontId="33" fillId="0" borderId="11" xfId="50" applyFont="1" applyFill="1" applyBorder="1" applyAlignment="1">
      <alignment horizontal="right" vertical="top" wrapText="1"/>
    </xf>
    <xf numFmtId="0" fontId="33" fillId="0" borderId="10" xfId="50" applyFont="1" applyFill="1" applyBorder="1" applyAlignment="1">
      <alignment vertical="top" wrapText="1"/>
    </xf>
    <xf numFmtId="0" fontId="34" fillId="0" borderId="10" xfId="50" applyFont="1" applyFill="1" applyBorder="1"/>
    <xf numFmtId="0" fontId="34" fillId="0" borderId="10" xfId="50" applyFont="1" applyFill="1" applyBorder="1" applyAlignment="1">
      <alignment horizontal="right" vertical="top" wrapText="1"/>
    </xf>
    <xf numFmtId="0" fontId="33" fillId="0" borderId="0" xfId="50" applyFont="1" applyFill="1" applyAlignment="1">
      <alignment vertical="top" wrapText="1"/>
    </xf>
    <xf numFmtId="0" fontId="34" fillId="0" borderId="0" xfId="50" applyFont="1" applyFill="1" applyAlignment="1" applyProtection="1">
      <alignment horizontal="left" vertical="top" wrapText="1"/>
    </xf>
    <xf numFmtId="0" fontId="34" fillId="0" borderId="0" xfId="50" applyFont="1" applyFill="1" applyAlignment="1">
      <alignment vertical="top" wrapText="1"/>
    </xf>
    <xf numFmtId="164" fontId="33" fillId="0" borderId="0" xfId="64" applyFont="1" applyFill="1" applyAlignment="1">
      <alignment horizontal="right"/>
    </xf>
    <xf numFmtId="167" fontId="33" fillId="0" borderId="0" xfId="50" applyNumberFormat="1" applyFont="1" applyFill="1" applyAlignment="1">
      <alignment vertical="top" wrapText="1"/>
    </xf>
    <xf numFmtId="0" fontId="33" fillId="0" borderId="0" xfId="50" applyFont="1" applyFill="1" applyAlignment="1" applyProtection="1">
      <alignment horizontal="left" vertical="top" wrapText="1"/>
    </xf>
    <xf numFmtId="178" fontId="34" fillId="0" borderId="0" xfId="50" applyNumberFormat="1" applyFont="1" applyFill="1" applyAlignment="1">
      <alignment vertical="top" wrapText="1"/>
    </xf>
    <xf numFmtId="0" fontId="34" fillId="0" borderId="10" xfId="50" applyFont="1" applyFill="1" applyBorder="1" applyAlignment="1">
      <alignment vertical="top" wrapText="1"/>
    </xf>
    <xf numFmtId="0" fontId="33" fillId="0" borderId="0" xfId="50" applyNumberFormat="1" applyFont="1" applyFill="1" applyAlignment="1" applyProtection="1">
      <alignment horizontal="right"/>
    </xf>
    <xf numFmtId="164" fontId="33" fillId="0" borderId="0" xfId="64" applyFont="1" applyFill="1" applyAlignment="1" applyProtection="1">
      <alignment horizontal="right"/>
    </xf>
    <xf numFmtId="164" fontId="33" fillId="0" borderId="0" xfId="64" applyFont="1" applyFill="1" applyAlignment="1">
      <alignment horizontal="right" wrapText="1"/>
    </xf>
    <xf numFmtId="164" fontId="33" fillId="0" borderId="11" xfId="64" applyFont="1" applyFill="1" applyBorder="1" applyAlignment="1">
      <alignment horizontal="right" wrapText="1"/>
    </xf>
    <xf numFmtId="167" fontId="33" fillId="0" borderId="11" xfId="50" applyNumberFormat="1" applyFont="1" applyFill="1" applyBorder="1" applyAlignment="1">
      <alignment horizontal="right" vertical="top" wrapText="1"/>
    </xf>
    <xf numFmtId="0" fontId="33" fillId="0" borderId="11" xfId="50" applyFont="1" applyFill="1" applyBorder="1" applyAlignment="1" applyProtection="1">
      <alignment vertical="top" wrapText="1"/>
    </xf>
    <xf numFmtId="0" fontId="33" fillId="0" borderId="0" xfId="50" applyFont="1" applyFill="1" applyBorder="1" applyAlignment="1" applyProtection="1">
      <alignment vertical="top" wrapText="1"/>
    </xf>
    <xf numFmtId="0" fontId="35" fillId="0" borderId="0" xfId="44" applyNumberFormat="1" applyFont="1" applyFill="1" applyAlignment="1" applyProtection="1">
      <alignment horizontal="right" wrapText="1"/>
    </xf>
    <xf numFmtId="164" fontId="35" fillId="0" borderId="0" xfId="64" applyFont="1" applyFill="1" applyAlignment="1" applyProtection="1">
      <alignment horizontal="right" wrapText="1"/>
    </xf>
    <xf numFmtId="0" fontId="35" fillId="0" borderId="0" xfId="44" applyNumberFormat="1" applyFont="1" applyFill="1" applyBorder="1" applyAlignment="1" applyProtection="1">
      <alignment horizontal="right" wrapText="1"/>
    </xf>
    <xf numFmtId="0" fontId="35" fillId="0" borderId="10" xfId="64" applyNumberFormat="1" applyFont="1" applyFill="1" applyBorder="1" applyAlignment="1" applyProtection="1">
      <alignment horizontal="right" wrapText="1"/>
    </xf>
    <xf numFmtId="0" fontId="35" fillId="0" borderId="11" xfId="64" applyNumberFormat="1" applyFont="1" applyFill="1" applyBorder="1" applyAlignment="1" applyProtection="1">
      <alignment horizontal="right" wrapText="1"/>
    </xf>
    <xf numFmtId="0" fontId="33" fillId="0" borderId="11" xfId="44" applyNumberFormat="1" applyFont="1" applyFill="1" applyBorder="1" applyAlignment="1" applyProtection="1">
      <alignment horizontal="right"/>
    </xf>
    <xf numFmtId="0" fontId="33" fillId="0" borderId="0" xfId="44" applyFont="1" applyFill="1" applyAlignment="1">
      <alignment horizontal="left"/>
    </xf>
    <xf numFmtId="0" fontId="34" fillId="0" borderId="0" xfId="44" applyFont="1" applyFill="1" applyAlignment="1" applyProtection="1">
      <alignment horizontal="left"/>
    </xf>
    <xf numFmtId="0" fontId="33" fillId="0" borderId="0" xfId="44" applyFont="1" applyFill="1" applyBorder="1" applyAlignment="1">
      <alignment horizontal="left"/>
    </xf>
    <xf numFmtId="0" fontId="34" fillId="0" borderId="0" xfId="44" applyFont="1" applyFill="1" applyBorder="1" applyAlignment="1">
      <alignment horizontal="right"/>
    </xf>
    <xf numFmtId="0" fontId="34" fillId="0" borderId="0" xfId="44" applyFont="1" applyFill="1" applyBorder="1" applyAlignment="1" applyProtection="1">
      <alignment horizontal="left"/>
    </xf>
    <xf numFmtId="0" fontId="33" fillId="0" borderId="0" xfId="44" applyFont="1" applyFill="1" applyBorder="1" applyAlignment="1" applyProtection="1">
      <alignment horizontal="left"/>
    </xf>
    <xf numFmtId="171" fontId="33" fillId="0" borderId="0" xfId="44" applyNumberFormat="1" applyFont="1" applyFill="1" applyBorder="1" applyAlignment="1">
      <alignment horizontal="right"/>
    </xf>
    <xf numFmtId="171" fontId="33" fillId="0" borderId="0" xfId="44" applyNumberFormat="1" applyFont="1" applyFill="1" applyAlignment="1">
      <alignment horizontal="right"/>
    </xf>
    <xf numFmtId="0" fontId="33" fillId="0" borderId="0" xfId="44" applyFont="1" applyFill="1" applyAlignment="1" applyProtection="1">
      <alignment horizontal="left"/>
    </xf>
    <xf numFmtId="175" fontId="34" fillId="0" borderId="0" xfId="44" applyNumberFormat="1" applyFont="1" applyFill="1" applyAlignment="1">
      <alignment horizontal="right"/>
    </xf>
    <xf numFmtId="0" fontId="33" fillId="0" borderId="10" xfId="44" applyFont="1" applyFill="1" applyBorder="1" applyAlignment="1">
      <alignment horizontal="left"/>
    </xf>
    <xf numFmtId="0" fontId="33" fillId="0" borderId="10" xfId="44" applyFont="1" applyFill="1" applyBorder="1" applyAlignment="1">
      <alignment horizontal="right"/>
    </xf>
    <xf numFmtId="0" fontId="34" fillId="0" borderId="10" xfId="44" applyFont="1" applyFill="1" applyBorder="1" applyAlignment="1" applyProtection="1">
      <alignment horizontal="left"/>
    </xf>
    <xf numFmtId="0" fontId="33" fillId="0" borderId="10" xfId="44" applyNumberFormat="1" applyFont="1" applyFill="1" applyBorder="1" applyAlignment="1" applyProtection="1">
      <alignment horizontal="right"/>
    </xf>
    <xf numFmtId="164" fontId="33" fillId="0" borderId="10" xfId="64" applyFont="1" applyFill="1" applyBorder="1" applyAlignment="1" applyProtection="1">
      <alignment horizontal="right"/>
    </xf>
    <xf numFmtId="175" fontId="22" fillId="0" borderId="11" xfId="50" applyNumberFormat="1" applyFont="1" applyFill="1" applyBorder="1" applyAlignment="1">
      <alignment horizontal="right" vertical="top" wrapText="1"/>
    </xf>
    <xf numFmtId="196" fontId="23" fillId="0" borderId="0" xfId="50" applyNumberFormat="1" applyFont="1" applyFill="1" applyBorder="1" applyAlignment="1">
      <alignment horizontal="right" vertical="top" wrapText="1"/>
    </xf>
    <xf numFmtId="179" fontId="23" fillId="0" borderId="0" xfId="50" applyNumberFormat="1" applyFont="1" applyFill="1" applyBorder="1" applyAlignment="1">
      <alignment horizontal="right" vertical="top" wrapText="1"/>
    </xf>
    <xf numFmtId="168" fontId="22" fillId="0" borderId="0" xfId="50" applyNumberFormat="1" applyFont="1" applyFill="1" applyBorder="1" applyAlignment="1">
      <alignment horizontal="right" vertical="top" wrapText="1"/>
    </xf>
    <xf numFmtId="173" fontId="22" fillId="0" borderId="0" xfId="50" applyNumberFormat="1" applyFont="1" applyFill="1" applyBorder="1" applyAlignment="1">
      <alignment horizontal="right" vertical="top" wrapText="1"/>
    </xf>
    <xf numFmtId="0" fontId="22" fillId="0" borderId="0" xfId="50" applyFont="1" applyFill="1" applyBorder="1" applyAlignment="1" applyProtection="1">
      <alignment vertical="top" wrapText="1"/>
    </xf>
    <xf numFmtId="165" fontId="23" fillId="0" borderId="0" xfId="64" applyNumberFormat="1" applyFont="1" applyFill="1" applyBorder="1" applyAlignment="1" applyProtection="1">
      <alignment horizontal="right" wrapText="1"/>
    </xf>
    <xf numFmtId="0" fontId="23" fillId="0" borderId="11" xfId="53" applyFont="1" applyFill="1" applyBorder="1" applyAlignment="1">
      <alignment vertical="top" wrapText="1"/>
    </xf>
    <xf numFmtId="0" fontId="33" fillId="0" borderId="0" xfId="44" applyNumberFormat="1" applyFont="1" applyFill="1" applyAlignment="1" applyProtection="1">
      <alignment horizontal="left"/>
    </xf>
    <xf numFmtId="0" fontId="34" fillId="0" borderId="0" xfId="44" applyFont="1" applyFill="1" applyAlignment="1">
      <alignment horizontal="right"/>
    </xf>
    <xf numFmtId="0" fontId="34" fillId="0" borderId="0" xfId="44" applyFont="1" applyFill="1"/>
    <xf numFmtId="183" fontId="34" fillId="0" borderId="0" xfId="44" applyNumberFormat="1" applyFont="1" applyFill="1" applyAlignment="1">
      <alignment horizontal="right"/>
    </xf>
    <xf numFmtId="164" fontId="33" fillId="0" borderId="11" xfId="64" applyFont="1" applyFill="1" applyBorder="1" applyAlignment="1" applyProtection="1">
      <alignment horizontal="right"/>
    </xf>
    <xf numFmtId="164" fontId="33" fillId="0" borderId="0" xfId="64" applyFont="1" applyFill="1"/>
    <xf numFmtId="0" fontId="34" fillId="0" borderId="0" xfId="50" applyNumberFormat="1" applyFont="1" applyFill="1" applyBorder="1" applyAlignment="1">
      <alignment horizontal="right" vertical="top" wrapText="1"/>
    </xf>
    <xf numFmtId="0" fontId="34" fillId="0" borderId="0" xfId="50" applyNumberFormat="1" applyFont="1" applyFill="1" applyBorder="1" applyAlignment="1" applyProtection="1">
      <alignment horizontal="left" vertical="top" wrapText="1"/>
    </xf>
    <xf numFmtId="0" fontId="34" fillId="0" borderId="0" xfId="44" applyFont="1" applyFill="1" applyBorder="1"/>
    <xf numFmtId="167" fontId="23" fillId="0" borderId="0" xfId="44" applyNumberFormat="1" applyFont="1" applyFill="1" applyBorder="1" applyAlignment="1">
      <alignment vertical="top" wrapText="1"/>
    </xf>
    <xf numFmtId="175" fontId="22" fillId="0" borderId="0" xfId="44" applyNumberFormat="1" applyFont="1" applyFill="1" applyBorder="1" applyAlignment="1">
      <alignment vertical="top" wrapText="1"/>
    </xf>
    <xf numFmtId="0" fontId="23" fillId="0" borderId="10" xfId="44" applyNumberFormat="1" applyFont="1" applyFill="1" applyBorder="1" applyAlignment="1">
      <alignment horizontal="right"/>
    </xf>
    <xf numFmtId="164" fontId="23" fillId="0" borderId="10" xfId="64" applyFont="1" applyFill="1" applyBorder="1" applyAlignment="1">
      <alignment horizontal="right"/>
    </xf>
    <xf numFmtId="175" fontId="34" fillId="0" borderId="0" xfId="44" applyNumberFormat="1" applyFont="1" applyFill="1"/>
    <xf numFmtId="0" fontId="33" fillId="0" borderId="0" xfId="44" applyFont="1" applyFill="1" applyAlignment="1" applyProtection="1">
      <alignment horizontal="left" wrapText="1"/>
    </xf>
    <xf numFmtId="171" fontId="33" fillId="0" borderId="0" xfId="44" applyNumberFormat="1" applyFont="1" applyFill="1" applyAlignment="1">
      <alignment horizontal="right" vertical="top"/>
    </xf>
    <xf numFmtId="0" fontId="33" fillId="0" borderId="0" xfId="44" applyFont="1" applyFill="1" applyAlignment="1">
      <alignment horizontal="left" vertical="top"/>
    </xf>
    <xf numFmtId="0" fontId="33" fillId="0" borderId="0" xfId="44" applyFont="1" applyFill="1" applyBorder="1" applyAlignment="1" applyProtection="1">
      <alignment horizontal="left" wrapText="1"/>
    </xf>
    <xf numFmtId="175" fontId="34" fillId="0" borderId="0" xfId="44" applyNumberFormat="1" applyFont="1" applyFill="1" applyBorder="1"/>
    <xf numFmtId="183" fontId="34" fillId="0" borderId="0" xfId="44" applyNumberFormat="1" applyFont="1" applyFill="1" applyBorder="1"/>
    <xf numFmtId="183" fontId="34" fillId="0" borderId="0" xfId="44" applyNumberFormat="1" applyFont="1" applyFill="1"/>
    <xf numFmtId="0" fontId="33" fillId="0" borderId="10" xfId="44" applyFont="1" applyFill="1" applyBorder="1"/>
    <xf numFmtId="171" fontId="33" fillId="0" borderId="0" xfId="44" applyNumberFormat="1" applyFont="1" applyFill="1" applyBorder="1" applyAlignment="1">
      <alignment horizontal="right" vertical="top"/>
    </xf>
    <xf numFmtId="0" fontId="33" fillId="0" borderId="10" xfId="44" applyFont="1" applyFill="1" applyBorder="1" applyAlignment="1">
      <alignment vertical="top"/>
    </xf>
    <xf numFmtId="0" fontId="34" fillId="0" borderId="10" xfId="44" applyFont="1" applyFill="1" applyBorder="1" applyAlignment="1" applyProtection="1">
      <alignment horizontal="left" vertical="top"/>
    </xf>
    <xf numFmtId="0" fontId="33" fillId="0" borderId="10" xfId="64" applyNumberFormat="1" applyFont="1" applyFill="1" applyBorder="1" applyAlignment="1" applyProtection="1">
      <alignment horizontal="right"/>
    </xf>
    <xf numFmtId="0" fontId="22" fillId="0" borderId="0" xfId="44" applyNumberFormat="1" applyFont="1" applyFill="1" applyBorder="1" applyAlignment="1" applyProtection="1">
      <alignment horizontal="right" vertical="top" wrapText="1"/>
    </xf>
    <xf numFmtId="183" fontId="22" fillId="0" borderId="0" xfId="44" applyNumberFormat="1" applyFont="1" applyFill="1" applyBorder="1" applyAlignment="1">
      <alignment horizontal="right" vertical="top" wrapText="1"/>
    </xf>
    <xf numFmtId="0" fontId="23" fillId="0" borderId="11" xfId="44" applyNumberFormat="1" applyFont="1" applyFill="1" applyBorder="1" applyAlignment="1" applyProtection="1">
      <alignment horizontal="right"/>
    </xf>
    <xf numFmtId="0" fontId="23" fillId="0" borderId="11" xfId="64" applyNumberFormat="1" applyFont="1" applyFill="1" applyBorder="1" applyAlignment="1" applyProtection="1">
      <alignment horizontal="right"/>
    </xf>
    <xf numFmtId="0" fontId="22" fillId="0" borderId="0" xfId="44" applyNumberFormat="1" applyFont="1" applyFill="1" applyAlignment="1">
      <alignment horizontal="right" vertical="top" wrapText="1"/>
    </xf>
    <xf numFmtId="0" fontId="22" fillId="0" borderId="0" xfId="44" applyNumberFormat="1" applyFont="1" applyFill="1" applyAlignment="1" applyProtection="1">
      <alignment horizontal="left" vertical="top" wrapText="1"/>
    </xf>
    <xf numFmtId="0" fontId="23" fillId="0" borderId="10" xfId="44" applyNumberFormat="1" applyFont="1" applyFill="1" applyBorder="1" applyAlignment="1">
      <alignment horizontal="left" vertical="top" wrapText="1"/>
    </xf>
    <xf numFmtId="0" fontId="22" fillId="0" borderId="10" xfId="44" applyNumberFormat="1" applyFont="1" applyFill="1" applyBorder="1" applyAlignment="1">
      <alignment horizontal="right" vertical="top" wrapText="1"/>
    </xf>
    <xf numFmtId="0" fontId="22" fillId="0" borderId="10" xfId="44" applyNumberFormat="1" applyFont="1" applyFill="1" applyBorder="1" applyAlignment="1">
      <alignment vertical="top" wrapText="1"/>
    </xf>
    <xf numFmtId="166" fontId="23" fillId="25" borderId="0" xfId="71" applyFont="1" applyFill="1" applyAlignment="1">
      <alignment horizontal="left" vertical="top" wrapText="1"/>
    </xf>
    <xf numFmtId="166" fontId="23" fillId="25" borderId="0" xfId="71" applyFont="1" applyFill="1" applyAlignment="1">
      <alignment horizontal="right" vertical="top" wrapText="1"/>
    </xf>
    <xf numFmtId="0" fontId="23" fillId="25" borderId="0" xfId="71" applyNumberFormat="1" applyFont="1" applyFill="1" applyBorder="1" applyAlignment="1" applyProtection="1">
      <alignment horizontal="right"/>
    </xf>
    <xf numFmtId="166" fontId="23" fillId="25" borderId="0" xfId="71" applyFont="1" applyFill="1" applyAlignment="1"/>
    <xf numFmtId="166" fontId="23" fillId="25" borderId="0" xfId="71" applyFont="1" applyFill="1"/>
    <xf numFmtId="166" fontId="23" fillId="25" borderId="0" xfId="71" applyFont="1" applyFill="1" applyBorder="1" applyAlignment="1">
      <alignment horizontal="left" vertical="top" wrapText="1"/>
    </xf>
    <xf numFmtId="166" fontId="23" fillId="25" borderId="11" xfId="71" applyFont="1" applyFill="1" applyBorder="1" applyAlignment="1">
      <alignment horizontal="left" vertical="top" wrapText="1"/>
    </xf>
    <xf numFmtId="49" fontId="23" fillId="25" borderId="0" xfId="71" applyNumberFormat="1" applyFont="1" applyFill="1" applyBorder="1" applyAlignment="1">
      <alignment horizontal="right" vertical="top" wrapText="1"/>
    </xf>
    <xf numFmtId="0" fontId="23" fillId="25" borderId="10" xfId="71" applyNumberFormat="1" applyFont="1" applyFill="1" applyBorder="1" applyAlignment="1" applyProtection="1">
      <alignment horizontal="right" wrapText="1"/>
    </xf>
    <xf numFmtId="0" fontId="23" fillId="25" borderId="0" xfId="71" applyNumberFormat="1" applyFont="1" applyFill="1" applyBorder="1" applyAlignment="1" applyProtection="1">
      <alignment horizontal="right" wrapText="1"/>
    </xf>
    <xf numFmtId="0" fontId="23" fillId="25" borderId="0" xfId="71" applyNumberFormat="1" applyFont="1" applyFill="1" applyAlignment="1">
      <alignment horizontal="right" wrapText="1"/>
    </xf>
    <xf numFmtId="167" fontId="23" fillId="25" borderId="0" xfId="71" applyNumberFormat="1" applyFont="1" applyFill="1" applyBorder="1" applyAlignment="1">
      <alignment horizontal="right" vertical="top" wrapText="1"/>
    </xf>
    <xf numFmtId="0" fontId="23" fillId="25" borderId="0" xfId="71" applyNumberFormat="1" applyFont="1" applyFill="1" applyBorder="1" applyAlignment="1">
      <alignment horizontal="right" wrapText="1"/>
    </xf>
    <xf numFmtId="199" fontId="22" fillId="25" borderId="0" xfId="71" applyNumberFormat="1" applyFont="1" applyFill="1" applyBorder="1" applyAlignment="1" applyProtection="1">
      <alignment horizontal="right" vertical="top" wrapText="1"/>
    </xf>
    <xf numFmtId="177" fontId="22" fillId="25" borderId="0" xfId="71" applyNumberFormat="1" applyFont="1" applyFill="1" applyBorder="1" applyAlignment="1" applyProtection="1">
      <alignment horizontal="right" vertical="top" wrapText="1"/>
    </xf>
    <xf numFmtId="166" fontId="22" fillId="25" borderId="11" xfId="71" applyFont="1" applyFill="1" applyBorder="1" applyAlignment="1">
      <alignment horizontal="right" vertical="top" wrapText="1"/>
    </xf>
    <xf numFmtId="166" fontId="22" fillId="25" borderId="11" xfId="71" applyNumberFormat="1" applyFont="1" applyFill="1" applyBorder="1" applyAlignment="1" applyProtection="1">
      <alignment horizontal="left" vertical="top" wrapText="1"/>
    </xf>
    <xf numFmtId="166" fontId="23" fillId="25" borderId="10" xfId="71" applyFont="1" applyFill="1" applyBorder="1" applyAlignment="1">
      <alignment horizontal="left" vertical="top" wrapText="1"/>
    </xf>
    <xf numFmtId="166" fontId="23" fillId="25" borderId="10" xfId="71" applyFont="1" applyFill="1" applyBorder="1" applyAlignment="1">
      <alignment horizontal="right" vertical="top" wrapText="1"/>
    </xf>
    <xf numFmtId="166" fontId="22" fillId="25" borderId="10" xfId="71" applyNumberFormat="1" applyFont="1" applyFill="1" applyBorder="1" applyAlignment="1" applyProtection="1">
      <alignment horizontal="left" vertical="top" wrapText="1"/>
    </xf>
    <xf numFmtId="0" fontId="23" fillId="25" borderId="11" xfId="71" applyNumberFormat="1" applyFont="1" applyFill="1" applyBorder="1" applyAlignment="1" applyProtection="1">
      <alignment horizontal="right" wrapText="1"/>
    </xf>
    <xf numFmtId="184" fontId="23" fillId="0" borderId="0" xfId="50" applyNumberFormat="1" applyFont="1" applyFill="1" applyBorder="1" applyAlignment="1" applyProtection="1">
      <alignment horizontal="left" vertical="top" wrapText="1"/>
    </xf>
    <xf numFmtId="0" fontId="23" fillId="0" borderId="11" xfId="53" applyNumberFormat="1" applyFont="1" applyFill="1" applyBorder="1" applyAlignment="1" applyProtection="1">
      <alignment horizontal="right"/>
    </xf>
    <xf numFmtId="169" fontId="33" fillId="25" borderId="0" xfId="53" applyNumberFormat="1" applyFont="1" applyFill="1" applyBorder="1" applyAlignment="1">
      <alignment horizontal="right" vertical="top" wrapText="1"/>
    </xf>
    <xf numFmtId="0" fontId="34" fillId="0" borderId="10" xfId="44" applyFont="1" applyFill="1" applyBorder="1"/>
    <xf numFmtId="0" fontId="23" fillId="0" borderId="11" xfId="44" applyNumberFormat="1" applyFont="1" applyFill="1" applyBorder="1" applyAlignment="1">
      <alignment horizontal="right" wrapText="1"/>
    </xf>
    <xf numFmtId="0" fontId="23" fillId="0" borderId="0" xfId="44" applyNumberFormat="1" applyFont="1" applyFill="1" applyAlignment="1" applyProtection="1">
      <alignment horizontal="right" wrapText="1"/>
    </xf>
    <xf numFmtId="0" fontId="22" fillId="0" borderId="0" xfId="44" applyFont="1" applyFill="1" applyBorder="1" applyAlignment="1" applyProtection="1">
      <alignment horizontal="center" vertical="top" wrapText="1"/>
    </xf>
    <xf numFmtId="0" fontId="23" fillId="0" borderId="0" xfId="44" applyFont="1" applyFill="1" applyBorder="1" applyAlignment="1" applyProtection="1">
      <alignment vertical="top" wrapText="1"/>
    </xf>
    <xf numFmtId="0" fontId="33" fillId="0" borderId="0" xfId="64" applyNumberFormat="1" applyFont="1" applyFill="1" applyAlignment="1">
      <alignment vertical="top"/>
    </xf>
    <xf numFmtId="0" fontId="33" fillId="0" borderId="0" xfId="64" applyNumberFormat="1" applyFont="1" applyFill="1" applyAlignment="1">
      <alignment horizontal="right" vertical="top"/>
    </xf>
    <xf numFmtId="0" fontId="34" fillId="0" borderId="0" xfId="64" applyNumberFormat="1" applyFont="1" applyFill="1" applyAlignment="1" applyProtection="1">
      <alignment horizontal="left" vertical="top"/>
    </xf>
    <xf numFmtId="0" fontId="34" fillId="0" borderId="0" xfId="64" applyNumberFormat="1" applyFont="1" applyFill="1" applyAlignment="1">
      <alignment horizontal="right" vertical="top"/>
    </xf>
    <xf numFmtId="0" fontId="33" fillId="0" borderId="0" xfId="64" applyNumberFormat="1" applyFont="1" applyFill="1" applyAlignment="1" applyProtection="1">
      <alignment horizontal="left" vertical="top"/>
    </xf>
    <xf numFmtId="0" fontId="33" fillId="0" borderId="0" xfId="64" applyNumberFormat="1" applyFont="1" applyFill="1" applyBorder="1" applyAlignment="1">
      <alignment vertical="top"/>
    </xf>
    <xf numFmtId="0" fontId="33" fillId="0" borderId="0" xfId="64" applyNumberFormat="1" applyFont="1" applyFill="1" applyBorder="1" applyAlignment="1">
      <alignment horizontal="right" vertical="top"/>
    </xf>
    <xf numFmtId="0" fontId="33" fillId="0" borderId="0" xfId="64" applyNumberFormat="1" applyFont="1" applyFill="1" applyBorder="1" applyAlignment="1" applyProtection="1">
      <alignment horizontal="left" vertical="top"/>
    </xf>
    <xf numFmtId="0" fontId="33" fillId="0" borderId="10" xfId="64" applyNumberFormat="1" applyFont="1" applyFill="1" applyBorder="1" applyAlignment="1">
      <alignment vertical="top"/>
    </xf>
    <xf numFmtId="0" fontId="33" fillId="0" borderId="10" xfId="64" applyNumberFormat="1" applyFont="1" applyFill="1" applyBorder="1" applyAlignment="1">
      <alignment horizontal="right" vertical="top"/>
    </xf>
    <xf numFmtId="0" fontId="34" fillId="0" borderId="10" xfId="64" applyNumberFormat="1" applyFont="1" applyFill="1" applyBorder="1" applyAlignment="1" applyProtection="1">
      <alignment horizontal="left" vertical="top"/>
    </xf>
    <xf numFmtId="0" fontId="33" fillId="0" borderId="0" xfId="64" applyNumberFormat="1" applyFont="1" applyFill="1" applyBorder="1" applyAlignment="1">
      <alignment vertical="top" wrapText="1"/>
    </xf>
    <xf numFmtId="0" fontId="34" fillId="0" borderId="10" xfId="64" applyNumberFormat="1" applyFont="1" applyFill="1" applyBorder="1" applyAlignment="1">
      <alignment horizontal="right" vertical="top"/>
    </xf>
    <xf numFmtId="0" fontId="34" fillId="0" borderId="10" xfId="64" applyNumberFormat="1" applyFont="1" applyFill="1" applyBorder="1" applyAlignment="1">
      <alignment vertical="top"/>
    </xf>
    <xf numFmtId="0" fontId="23" fillId="0" borderId="0" xfId="0" applyFont="1" applyFill="1" applyBorder="1" applyAlignment="1">
      <alignment horizontal="right" vertical="center"/>
    </xf>
    <xf numFmtId="175" fontId="34" fillId="0" borderId="0" xfId="44" applyNumberFormat="1" applyFont="1" applyFill="1" applyBorder="1" applyAlignment="1">
      <alignment horizontal="right"/>
    </xf>
    <xf numFmtId="167" fontId="23" fillId="0" borderId="0" xfId="50" applyNumberFormat="1" applyFont="1" applyFill="1" applyAlignment="1">
      <alignment horizontal="right" vertical="top" wrapText="1"/>
    </xf>
    <xf numFmtId="0" fontId="23" fillId="0" borderId="0" xfId="44" applyNumberFormat="1" applyFont="1" applyFill="1" applyBorder="1" applyAlignment="1">
      <alignment wrapText="1"/>
    </xf>
    <xf numFmtId="49" fontId="23" fillId="0" borderId="11" xfId="53" applyNumberFormat="1" applyFont="1" applyFill="1" applyBorder="1" applyAlignment="1">
      <alignment horizontal="right" vertical="top" wrapText="1"/>
    </xf>
    <xf numFmtId="0" fontId="23" fillId="0" borderId="0" xfId="0" applyFont="1" applyFill="1" applyBorder="1" applyAlignment="1">
      <alignment horizontal="left" vertical="top" wrapText="1"/>
    </xf>
    <xf numFmtId="0" fontId="23" fillId="0" borderId="0" xfId="53" applyFont="1" applyFill="1" applyAlignment="1">
      <alignment vertical="top" wrapText="1"/>
    </xf>
    <xf numFmtId="167" fontId="23" fillId="0" borderId="0" xfId="53" applyNumberFormat="1" applyFont="1" applyFill="1" applyAlignment="1">
      <alignment vertical="top" wrapText="1"/>
    </xf>
    <xf numFmtId="0" fontId="23" fillId="0" borderId="0" xfId="53" applyFont="1" applyFill="1" applyAlignment="1" applyProtection="1">
      <alignment vertical="top" wrapText="1"/>
    </xf>
    <xf numFmtId="0" fontId="22" fillId="0" borderId="0" xfId="53" applyFont="1" applyFill="1" applyAlignment="1">
      <alignment vertical="top" wrapText="1"/>
    </xf>
    <xf numFmtId="0" fontId="23" fillId="25" borderId="0" xfId="70" applyNumberFormat="1" applyFont="1" applyFill="1" applyAlignment="1" applyProtection="1">
      <alignment horizontal="right"/>
    </xf>
    <xf numFmtId="0" fontId="23" fillId="25" borderId="0" xfId="70" applyNumberFormat="1" applyFont="1" applyFill="1" applyBorder="1" applyAlignment="1" applyProtection="1">
      <alignment horizontal="right"/>
    </xf>
    <xf numFmtId="0" fontId="33" fillId="25" borderId="11" xfId="70" applyFont="1" applyFill="1" applyBorder="1" applyAlignment="1">
      <alignment vertical="top" wrapText="1"/>
    </xf>
    <xf numFmtId="0" fontId="34" fillId="25" borderId="11" xfId="70" applyFont="1" applyFill="1" applyBorder="1" applyAlignment="1" applyProtection="1">
      <alignment horizontal="left" vertical="top" wrapText="1"/>
    </xf>
    <xf numFmtId="0" fontId="34" fillId="25" borderId="0" xfId="53" applyFont="1" applyFill="1" applyBorder="1" applyAlignment="1">
      <alignment vertical="top" wrapText="1"/>
    </xf>
    <xf numFmtId="0" fontId="33" fillId="25" borderId="0" xfId="53" applyFont="1" applyFill="1" applyBorder="1" applyAlignment="1">
      <alignment vertical="top" wrapText="1"/>
    </xf>
    <xf numFmtId="194" fontId="34" fillId="25" borderId="0" xfId="53" applyNumberFormat="1" applyFont="1" applyFill="1" applyBorder="1" applyAlignment="1">
      <alignment vertical="top" wrapText="1"/>
    </xf>
    <xf numFmtId="167" fontId="33" fillId="25" borderId="0" xfId="50" applyNumberFormat="1" applyFont="1" applyFill="1" applyBorder="1" applyAlignment="1">
      <alignment vertical="top"/>
    </xf>
    <xf numFmtId="167" fontId="33" fillId="25" borderId="0" xfId="50" applyNumberFormat="1" applyFont="1" applyFill="1" applyBorder="1" applyAlignment="1">
      <alignment horizontal="right" vertical="top"/>
    </xf>
    <xf numFmtId="0" fontId="23" fillId="25" borderId="10" xfId="53" applyNumberFormat="1" applyFont="1" applyFill="1" applyBorder="1" applyAlignment="1" applyProtection="1">
      <alignment horizontal="right" wrapText="1"/>
    </xf>
    <xf numFmtId="0" fontId="23" fillId="25" borderId="0" xfId="70" applyNumberFormat="1" applyFont="1" applyFill="1" applyBorder="1" applyAlignment="1" applyProtection="1">
      <alignment horizontal="right" wrapText="1"/>
    </xf>
    <xf numFmtId="0" fontId="23" fillId="25" borderId="0" xfId="70" applyNumberFormat="1" applyFont="1" applyFill="1" applyAlignment="1">
      <alignment horizontal="right" wrapText="1"/>
    </xf>
    <xf numFmtId="176" fontId="34" fillId="25" borderId="0" xfId="70" applyNumberFormat="1" applyFont="1" applyFill="1" applyBorder="1" applyAlignment="1">
      <alignment vertical="top" wrapText="1"/>
    </xf>
    <xf numFmtId="0" fontId="23" fillId="25" borderId="0" xfId="70" applyNumberFormat="1" applyFont="1" applyFill="1" applyBorder="1" applyAlignment="1">
      <alignment horizontal="right" wrapText="1"/>
    </xf>
    <xf numFmtId="0" fontId="23" fillId="25" borderId="0" xfId="70" applyNumberFormat="1" applyFont="1" applyFill="1" applyAlignment="1" applyProtection="1">
      <alignment horizontal="right" wrapText="1"/>
    </xf>
    <xf numFmtId="0" fontId="23" fillId="25" borderId="10" xfId="70" applyNumberFormat="1" applyFont="1" applyFill="1" applyBorder="1" applyAlignment="1" applyProtection="1">
      <alignment horizontal="right" wrapText="1"/>
    </xf>
    <xf numFmtId="0" fontId="23" fillId="25" borderId="11" xfId="70" applyNumberFormat="1" applyFont="1" applyFill="1" applyBorder="1" applyAlignment="1" applyProtection="1">
      <alignment horizontal="right" wrapText="1"/>
    </xf>
    <xf numFmtId="0" fontId="34" fillId="25" borderId="11" xfId="70" applyFont="1" applyFill="1" applyBorder="1" applyAlignment="1">
      <alignment vertical="top" wrapText="1"/>
    </xf>
    <xf numFmtId="164" fontId="23" fillId="25" borderId="0" xfId="70" applyNumberFormat="1" applyFont="1" applyFill="1" applyBorder="1" applyAlignment="1" applyProtection="1">
      <alignment horizontal="right" wrapText="1"/>
    </xf>
    <xf numFmtId="170" fontId="33" fillId="25" borderId="0" xfId="70" applyNumberFormat="1" applyFont="1" applyFill="1" applyBorder="1" applyAlignment="1">
      <alignment horizontal="right" vertical="top" wrapText="1"/>
    </xf>
    <xf numFmtId="169" fontId="33" fillId="25" borderId="0" xfId="70" applyNumberFormat="1" applyFont="1" applyFill="1" applyBorder="1" applyAlignment="1">
      <alignment vertical="top" wrapText="1"/>
    </xf>
    <xf numFmtId="1" fontId="33" fillId="25" borderId="0" xfId="70" applyNumberFormat="1" applyFont="1" applyFill="1" applyBorder="1" applyAlignment="1">
      <alignment vertical="top" wrapText="1"/>
    </xf>
    <xf numFmtId="0" fontId="33" fillId="25" borderId="0" xfId="53" applyNumberFormat="1" applyFont="1" applyFill="1" applyBorder="1" applyAlignment="1">
      <alignment horizontal="right" vertical="top" wrapText="1"/>
    </xf>
    <xf numFmtId="0" fontId="34" fillId="25" borderId="0" xfId="50" applyFont="1" applyFill="1" applyBorder="1" applyAlignment="1">
      <alignment horizontal="right" vertical="top" wrapText="1"/>
    </xf>
    <xf numFmtId="167" fontId="33" fillId="25" borderId="0" xfId="50" applyNumberFormat="1" applyFont="1" applyFill="1" applyBorder="1" applyAlignment="1">
      <alignment horizontal="right" vertical="top" wrapText="1"/>
    </xf>
    <xf numFmtId="175" fontId="34" fillId="25" borderId="0" xfId="53" applyNumberFormat="1" applyFont="1" applyFill="1" applyBorder="1" applyAlignment="1">
      <alignment vertical="top" wrapText="1"/>
    </xf>
    <xf numFmtId="0" fontId="34" fillId="25" borderId="0" xfId="44" applyFont="1" applyFill="1" applyBorder="1" applyAlignment="1" applyProtection="1">
      <alignment horizontal="left" vertical="top" wrapText="1"/>
    </xf>
    <xf numFmtId="167" fontId="33" fillId="25" borderId="11" xfId="70" applyNumberFormat="1" applyFont="1" applyFill="1" applyBorder="1" applyAlignment="1">
      <alignment vertical="top" wrapText="1"/>
    </xf>
    <xf numFmtId="0" fontId="23" fillId="25" borderId="0" xfId="53" applyNumberFormat="1" applyFont="1" applyFill="1" applyBorder="1" applyAlignment="1" applyProtection="1">
      <alignment horizontal="right" wrapText="1"/>
    </xf>
    <xf numFmtId="0" fontId="22" fillId="0" borderId="0" xfId="44" applyFont="1" applyFill="1" applyAlignment="1">
      <alignment horizontal="right"/>
    </xf>
    <xf numFmtId="183" fontId="22" fillId="0" borderId="0" xfId="44" applyNumberFormat="1" applyFont="1" applyFill="1" applyAlignment="1">
      <alignment horizontal="right"/>
    </xf>
    <xf numFmtId="0" fontId="23" fillId="0" borderId="0" xfId="44" applyFont="1" applyFill="1" applyAlignment="1" applyProtection="1">
      <alignment horizontal="left"/>
    </xf>
    <xf numFmtId="171" fontId="23" fillId="0" borderId="0" xfId="44" applyNumberFormat="1" applyFont="1" applyFill="1" applyAlignment="1">
      <alignment horizontal="right"/>
    </xf>
    <xf numFmtId="0" fontId="22" fillId="0" borderId="10" xfId="44" applyFont="1" applyFill="1" applyBorder="1" applyAlignment="1"/>
    <xf numFmtId="0" fontId="23" fillId="0" borderId="0" xfId="50" applyFont="1" applyFill="1" applyAlignment="1">
      <alignment horizontal="right" vertical="top"/>
    </xf>
    <xf numFmtId="0" fontId="22" fillId="0" borderId="0" xfId="44" applyFont="1" applyFill="1" applyBorder="1" applyAlignment="1">
      <alignment horizontal="right"/>
    </xf>
    <xf numFmtId="169" fontId="23" fillId="0" borderId="0" xfId="50" applyNumberFormat="1" applyFont="1" applyFill="1" applyAlignment="1">
      <alignment horizontal="right" vertical="top" wrapText="1"/>
    </xf>
    <xf numFmtId="0" fontId="22" fillId="0" borderId="11" xfId="44" applyFont="1" applyFill="1" applyBorder="1" applyAlignment="1">
      <alignment horizontal="right"/>
    </xf>
    <xf numFmtId="0" fontId="22" fillId="0" borderId="0" xfId="53" applyFont="1" applyFill="1" applyAlignment="1">
      <alignment horizontal="right" vertical="top"/>
    </xf>
    <xf numFmtId="0" fontId="23" fillId="0" borderId="0" xfId="44" applyNumberFormat="1" applyFont="1" applyFill="1" applyBorder="1" applyProtection="1"/>
    <xf numFmtId="167" fontId="23" fillId="0" borderId="0" xfId="53" applyNumberFormat="1" applyFont="1" applyFill="1" applyAlignment="1">
      <alignment horizontal="right" vertical="top"/>
    </xf>
    <xf numFmtId="0" fontId="23" fillId="0" borderId="0" xfId="44" applyNumberFormat="1" applyFont="1" applyFill="1" applyProtection="1"/>
    <xf numFmtId="0" fontId="22" fillId="0" borderId="0" xfId="53" applyFont="1" applyFill="1" applyBorder="1" applyAlignment="1">
      <alignment horizontal="right" vertical="top"/>
    </xf>
    <xf numFmtId="0" fontId="23" fillId="0" borderId="0" xfId="0" applyNumberFormat="1" applyFont="1" applyFill="1" applyBorder="1" applyAlignment="1">
      <alignment vertical="top"/>
    </xf>
    <xf numFmtId="0" fontId="22" fillId="0" borderId="0" xfId="44" applyNumberFormat="1" applyFont="1" applyFill="1" applyBorder="1" applyAlignment="1">
      <alignment vertical="top" wrapText="1"/>
    </xf>
    <xf numFmtId="0" fontId="23" fillId="0" borderId="0" xfId="0" applyNumberFormat="1" applyFont="1" applyFill="1" applyAlignment="1">
      <alignment vertical="top"/>
    </xf>
    <xf numFmtId="0" fontId="23" fillId="0" borderId="0" xfId="44" applyNumberFormat="1" applyFont="1" applyFill="1" applyBorder="1" applyAlignment="1">
      <alignment vertical="top" wrapText="1"/>
    </xf>
    <xf numFmtId="176" fontId="22" fillId="0" borderId="0" xfId="44" applyNumberFormat="1" applyFont="1" applyFill="1" applyBorder="1" applyAlignment="1">
      <alignment horizontal="righ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5" fillId="0" borderId="0" xfId="0" applyFont="1" applyFill="1" applyAlignment="1">
      <alignment horizontal="center" vertical="top"/>
    </xf>
    <xf numFmtId="0" fontId="23" fillId="0" borderId="0" xfId="50" applyFont="1" applyFill="1" applyBorder="1" applyAlignment="1">
      <alignment horizontal="left" vertical="top" wrapText="1"/>
    </xf>
    <xf numFmtId="0" fontId="22" fillId="0" borderId="0" xfId="50" applyNumberFormat="1" applyFont="1" applyFill="1" applyBorder="1" applyAlignment="1" applyProtection="1">
      <alignment horizontal="center"/>
    </xf>
    <xf numFmtId="0" fontId="23" fillId="0" borderId="0" xfId="51" applyNumberFormat="1" applyFont="1" applyFill="1" applyBorder="1" applyAlignment="1" applyProtection="1">
      <alignment horizontal="center"/>
    </xf>
    <xf numFmtId="0" fontId="22" fillId="0" borderId="0" xfId="44" applyFont="1" applyFill="1" applyBorder="1" applyAlignment="1" applyProtection="1">
      <alignment horizontal="center"/>
    </xf>
    <xf numFmtId="0" fontId="22" fillId="0" borderId="0" xfId="44" applyFont="1" applyFill="1" applyAlignment="1" applyProtection="1">
      <alignment horizontal="center"/>
    </xf>
    <xf numFmtId="0" fontId="23" fillId="0" borderId="0" xfId="44" applyFont="1" applyFill="1" applyBorder="1" applyAlignment="1">
      <alignment horizontal="left" vertical="top" wrapText="1"/>
    </xf>
    <xf numFmtId="0" fontId="23" fillId="0" borderId="0" xfId="44" applyFont="1" applyFill="1" applyBorder="1" applyAlignment="1" applyProtection="1">
      <alignment horizontal="left"/>
    </xf>
    <xf numFmtId="0" fontId="22" fillId="0" borderId="0" xfId="50" applyFont="1" applyFill="1" applyBorder="1" applyAlignment="1" applyProtection="1">
      <alignment horizontal="center"/>
    </xf>
    <xf numFmtId="0" fontId="25" fillId="0" borderId="0" xfId="0" applyFont="1" applyFill="1" applyAlignment="1">
      <alignment horizontal="center" vertical="center"/>
    </xf>
    <xf numFmtId="0" fontId="22" fillId="0" borderId="0" xfId="44" applyNumberFormat="1" applyFont="1" applyFill="1" applyBorder="1" applyAlignment="1" applyProtection="1">
      <alignment horizontal="center"/>
    </xf>
    <xf numFmtId="0" fontId="23" fillId="0" borderId="0" xfId="44" applyFont="1" applyFill="1" applyBorder="1" applyAlignment="1" applyProtection="1">
      <alignment horizontal="left" vertical="top" wrapText="1"/>
    </xf>
    <xf numFmtId="0" fontId="23" fillId="0" borderId="0" xfId="50" applyFont="1" applyFill="1" applyAlignment="1">
      <alignment horizontal="left" vertical="top" wrapText="1"/>
    </xf>
    <xf numFmtId="0" fontId="22" fillId="0" borderId="0" xfId="52"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Alignment="1">
      <alignment horizontal="center" vertical="top"/>
    </xf>
    <xf numFmtId="0" fontId="23" fillId="0" borderId="0" xfId="51" applyNumberFormat="1" applyFont="1" applyFill="1" applyBorder="1" applyAlignment="1" applyProtection="1">
      <alignment horizontal="center"/>
    </xf>
    <xf numFmtId="0" fontId="22" fillId="0" borderId="0" xfId="48" applyFont="1" applyFill="1" applyAlignment="1" applyProtection="1">
      <alignment horizontal="center"/>
    </xf>
    <xf numFmtId="0" fontId="23" fillId="0" borderId="0" xfId="48" applyFont="1" applyFill="1" applyAlignment="1" applyProtection="1">
      <alignment horizontal="left"/>
    </xf>
    <xf numFmtId="0" fontId="23" fillId="0" borderId="0" xfId="48" applyFont="1" applyFill="1" applyAlignment="1" applyProtection="1"/>
    <xf numFmtId="0" fontId="23" fillId="0" borderId="0" xfId="48" applyFont="1" applyFill="1" applyProtection="1"/>
    <xf numFmtId="0" fontId="23" fillId="0" borderId="0" xfId="48" applyFont="1" applyFill="1" applyAlignment="1" applyProtection="1">
      <alignment horizontal="left" vertical="top"/>
    </xf>
    <xf numFmtId="0" fontId="23" fillId="0" borderId="0" xfId="48" applyFont="1" applyFill="1" applyAlignment="1" applyProtection="1">
      <alignment horizontal="right" vertical="center"/>
    </xf>
    <xf numFmtId="0" fontId="23" fillId="0" borderId="0" xfId="48" applyFont="1" applyFill="1" applyAlignment="1" applyProtection="1">
      <alignment vertical="center"/>
    </xf>
    <xf numFmtId="0" fontId="23" fillId="0" borderId="0" xfId="50" applyFont="1" applyFill="1" applyAlignment="1">
      <alignment vertical="top"/>
    </xf>
    <xf numFmtId="0" fontId="23" fillId="0" borderId="10" xfId="50" applyFont="1" applyFill="1" applyBorder="1" applyAlignment="1">
      <alignment vertical="top"/>
    </xf>
    <xf numFmtId="177" fontId="22" fillId="0" borderId="0" xfId="53" applyNumberFormat="1" applyFont="1" applyFill="1" applyBorder="1" applyAlignment="1">
      <alignment horizontal="right" vertical="top" wrapText="1"/>
    </xf>
    <xf numFmtId="0" fontId="23" fillId="0" borderId="11" xfId="53" applyNumberFormat="1" applyFont="1" applyFill="1" applyBorder="1" applyAlignment="1">
      <alignment horizontal="right"/>
    </xf>
    <xf numFmtId="0" fontId="23" fillId="0" borderId="0" xfId="0" applyNumberFormat="1" applyFont="1" applyFill="1" applyBorder="1" applyAlignment="1">
      <alignment horizontal="right"/>
    </xf>
    <xf numFmtId="0" fontId="23" fillId="0" borderId="0" xfId="50" applyFont="1" applyFill="1" applyBorder="1" applyAlignment="1" applyProtection="1">
      <alignment horizontal="left" vertical="center"/>
    </xf>
    <xf numFmtId="0" fontId="22" fillId="0" borderId="0" xfId="50" applyFont="1" applyFill="1" applyAlignment="1" applyProtection="1">
      <alignment horizontal="left" vertical="center"/>
    </xf>
    <xf numFmtId="0" fontId="22" fillId="0" borderId="0" xfId="50" applyFont="1" applyFill="1" applyAlignment="1">
      <alignment vertical="center"/>
    </xf>
    <xf numFmtId="0" fontId="23" fillId="0" borderId="0" xfId="50" applyNumberFormat="1" applyFont="1" applyFill="1" applyAlignment="1" applyProtection="1">
      <alignment horizontal="left" vertical="center"/>
    </xf>
    <xf numFmtId="164" fontId="23" fillId="0" borderId="0" xfId="64" applyFont="1" applyFill="1" applyAlignment="1" applyProtection="1">
      <alignment horizontal="right" vertical="center"/>
    </xf>
    <xf numFmtId="0" fontId="23" fillId="0" borderId="0" xfId="50" applyNumberFormat="1" applyFont="1" applyFill="1" applyAlignment="1" applyProtection="1">
      <alignment horizontal="center" vertical="center"/>
    </xf>
    <xf numFmtId="172" fontId="22" fillId="0" borderId="0" xfId="50" applyNumberFormat="1" applyFont="1" applyFill="1" applyAlignment="1">
      <alignment vertical="center"/>
    </xf>
    <xf numFmtId="164" fontId="23" fillId="0" borderId="0" xfId="64" applyFont="1" applyFill="1" applyAlignment="1">
      <alignment horizontal="right" vertical="center"/>
    </xf>
    <xf numFmtId="169" fontId="23" fillId="0" borderId="0" xfId="50" applyNumberFormat="1" applyFont="1" applyFill="1" applyAlignment="1">
      <alignment vertical="center"/>
    </xf>
    <xf numFmtId="0" fontId="23" fillId="0" borderId="0" xfId="50" applyFont="1" applyFill="1" applyAlignment="1" applyProtection="1">
      <alignment horizontal="left" vertical="center"/>
    </xf>
    <xf numFmtId="0" fontId="23" fillId="0" borderId="0" xfId="64" applyNumberFormat="1" applyFont="1" applyFill="1" applyAlignment="1" applyProtection="1">
      <alignment horizontal="right" vertical="center" wrapText="1"/>
    </xf>
    <xf numFmtId="171" fontId="23" fillId="0" borderId="0" xfId="50" applyNumberFormat="1" applyFont="1" applyFill="1" applyBorder="1" applyAlignment="1">
      <alignment horizontal="right" vertical="center"/>
    </xf>
    <xf numFmtId="0" fontId="23" fillId="0" borderId="11" xfId="64" applyNumberFormat="1" applyFont="1" applyFill="1" applyBorder="1" applyAlignment="1" applyProtection="1">
      <alignment horizontal="right" vertical="center" wrapText="1"/>
    </xf>
    <xf numFmtId="0" fontId="23" fillId="0" borderId="10" xfId="64" applyNumberFormat="1" applyFont="1" applyFill="1" applyBorder="1" applyAlignment="1" applyProtection="1">
      <alignment horizontal="right" vertical="center" wrapText="1"/>
    </xf>
    <xf numFmtId="0" fontId="23" fillId="0" borderId="0" xfId="50" applyFont="1" applyFill="1" applyBorder="1" applyAlignment="1" applyProtection="1">
      <alignment vertical="top"/>
    </xf>
    <xf numFmtId="0" fontId="22" fillId="0" borderId="0" xfId="50" applyFont="1" applyFill="1" applyBorder="1" applyAlignment="1">
      <alignment vertical="center"/>
    </xf>
    <xf numFmtId="0" fontId="22" fillId="0" borderId="0" xfId="50" applyFont="1" applyFill="1" applyBorder="1" applyAlignment="1" applyProtection="1">
      <alignment horizontal="left" vertical="center"/>
    </xf>
    <xf numFmtId="164" fontId="23" fillId="0" borderId="10" xfId="64" applyFont="1" applyFill="1" applyBorder="1" applyAlignment="1" applyProtection="1">
      <alignment horizontal="right" vertical="center" wrapText="1"/>
    </xf>
    <xf numFmtId="0" fontId="23" fillId="0" borderId="10" xfId="50" applyFont="1" applyFill="1" applyBorder="1" applyAlignment="1">
      <alignment vertical="center"/>
    </xf>
    <xf numFmtId="0" fontId="22" fillId="0" borderId="10" xfId="50" applyFont="1" applyFill="1" applyBorder="1" applyAlignment="1" applyProtection="1">
      <alignment horizontal="left" vertical="center"/>
    </xf>
    <xf numFmtId="0" fontId="23" fillId="0" borderId="11" xfId="70" applyFont="1" applyFill="1" applyBorder="1" applyAlignment="1" applyProtection="1">
      <alignment horizontal="left" vertical="top" wrapText="1"/>
    </xf>
    <xf numFmtId="189" fontId="23" fillId="0" borderId="0" xfId="50" applyNumberFormat="1" applyFont="1" applyFill="1" applyBorder="1" applyAlignment="1">
      <alignment horizontal="right" vertical="top" wrapText="1"/>
    </xf>
    <xf numFmtId="189" fontId="23" fillId="0" borderId="11" xfId="50" applyNumberFormat="1" applyFont="1" applyFill="1" applyBorder="1" applyAlignment="1">
      <alignment horizontal="right" vertical="top" wrapText="1"/>
    </xf>
    <xf numFmtId="0" fontId="2" fillId="0" borderId="0" xfId="0" applyFont="1" applyFill="1"/>
    <xf numFmtId="43" fontId="23" fillId="0" borderId="0" xfId="28" applyFont="1" applyFill="1" applyBorder="1" applyAlignment="1" applyProtection="1">
      <alignment horizontal="right"/>
    </xf>
    <xf numFmtId="0" fontId="22" fillId="0" borderId="0" xfId="50" applyFont="1" applyFill="1" applyAlignment="1" applyProtection="1">
      <alignment horizontal="center"/>
    </xf>
    <xf numFmtId="0" fontId="22" fillId="0" borderId="12" xfId="50" applyFont="1" applyFill="1" applyBorder="1" applyAlignment="1">
      <alignment vertical="top"/>
    </xf>
    <xf numFmtId="0" fontId="23" fillId="0" borderId="0" xfId="49" applyFont="1" applyFill="1" applyBorder="1" applyAlignment="1">
      <alignment horizontal="center" vertical="top" wrapText="1"/>
    </xf>
    <xf numFmtId="0" fontId="23" fillId="0" borderId="0" xfId="50" applyFont="1" applyFill="1" applyBorder="1" applyAlignment="1">
      <alignment horizontal="center" vertical="top" wrapText="1"/>
    </xf>
    <xf numFmtId="0" fontId="22" fillId="0" borderId="0" xfId="44" applyFont="1" applyFill="1" applyAlignment="1">
      <alignment horizontal="center"/>
    </xf>
    <xf numFmtId="0" fontId="22" fillId="0" borderId="0" xfId="51" applyFont="1" applyFill="1" applyBorder="1" applyAlignment="1">
      <alignment horizontal="left" vertical="top" wrapText="1"/>
    </xf>
    <xf numFmtId="0" fontId="23" fillId="0" borderId="0" xfId="44" applyNumberFormat="1" applyFont="1" applyFill="1" applyBorder="1" applyAlignment="1">
      <alignment horizontal="center"/>
    </xf>
    <xf numFmtId="167" fontId="23" fillId="0" borderId="0" xfId="44" applyNumberFormat="1" applyFont="1" applyFill="1" applyBorder="1" applyAlignment="1">
      <alignment horizontal="right"/>
    </xf>
    <xf numFmtId="172" fontId="22" fillId="0" borderId="0" xfId="44" applyNumberFormat="1" applyFont="1" applyFill="1" applyBorder="1" applyAlignment="1">
      <alignment horizontal="right"/>
    </xf>
    <xf numFmtId="169" fontId="23" fillId="0" borderId="0" xfId="44" applyNumberFormat="1" applyFont="1" applyFill="1" applyBorder="1" applyAlignment="1">
      <alignment horizontal="right"/>
    </xf>
    <xf numFmtId="171" fontId="23" fillId="0" borderId="0" xfId="44" applyNumberFormat="1" applyFont="1" applyFill="1" applyBorder="1" applyAlignment="1">
      <alignment horizontal="right"/>
    </xf>
    <xf numFmtId="169" fontId="23" fillId="0" borderId="0" xfId="44" applyNumberFormat="1" applyFont="1" applyFill="1" applyAlignment="1">
      <alignment horizontal="right"/>
    </xf>
    <xf numFmtId="0" fontId="23" fillId="0" borderId="10" xfId="44" applyFont="1" applyFill="1" applyBorder="1" applyAlignment="1">
      <alignment horizontal="left"/>
    </xf>
    <xf numFmtId="0" fontId="23" fillId="0" borderId="10" xfId="44" applyFont="1" applyFill="1" applyBorder="1" applyAlignment="1">
      <alignment horizontal="right"/>
    </xf>
    <xf numFmtId="169" fontId="23" fillId="0" borderId="0" xfId="53" applyNumberFormat="1" applyFont="1" applyFill="1" applyBorder="1" applyAlignment="1">
      <alignment horizontal="right" vertical="top" wrapText="1"/>
    </xf>
    <xf numFmtId="169" fontId="23" fillId="0" borderId="0" xfId="53" applyNumberFormat="1" applyFont="1" applyFill="1" applyBorder="1" applyAlignment="1">
      <alignment horizontal="right" vertical="top"/>
    </xf>
    <xf numFmtId="176" fontId="22" fillId="0" borderId="0" xfId="53" applyNumberFormat="1" applyFont="1" applyFill="1" applyBorder="1" applyAlignment="1">
      <alignment horizontal="right" vertical="top"/>
    </xf>
    <xf numFmtId="0" fontId="23" fillId="0" borderId="0" xfId="50" applyFont="1" applyFill="1" applyAlignment="1">
      <alignment wrapText="1"/>
    </xf>
    <xf numFmtId="0" fontId="23" fillId="0" borderId="0" xfId="48" applyFont="1" applyFill="1" applyBorder="1" applyAlignment="1" applyProtection="1">
      <alignment horizontal="left" vertical="top" wrapText="1"/>
    </xf>
    <xf numFmtId="167" fontId="23" fillId="0" borderId="11" xfId="50" applyNumberFormat="1" applyFont="1" applyFill="1" applyBorder="1" applyAlignment="1">
      <alignment horizontal="right" vertical="top" wrapText="1"/>
    </xf>
    <xf numFmtId="178" fontId="22" fillId="0" borderId="0" xfId="50" applyNumberFormat="1" applyFont="1" applyFill="1" applyBorder="1" applyAlignment="1">
      <alignment horizontal="right" vertical="top" wrapText="1"/>
    </xf>
    <xf numFmtId="171" fontId="23" fillId="0" borderId="0" xfId="50" applyNumberFormat="1" applyFont="1" applyFill="1" applyBorder="1" applyAlignment="1">
      <alignment horizontal="left" vertical="top" wrapText="1"/>
    </xf>
    <xf numFmtId="168" fontId="23" fillId="0" borderId="0" xfId="50" applyNumberFormat="1" applyFont="1" applyFill="1" applyBorder="1" applyAlignment="1">
      <alignment horizontal="right" vertical="top" wrapText="1"/>
    </xf>
    <xf numFmtId="0" fontId="23" fillId="0" borderId="12" xfId="50" applyFont="1" applyFill="1" applyBorder="1" applyAlignment="1">
      <alignment horizontal="left" vertical="top"/>
    </xf>
    <xf numFmtId="43" fontId="23" fillId="0" borderId="12" xfId="28" applyFont="1" applyFill="1" applyBorder="1" applyAlignment="1" applyProtection="1">
      <alignment horizontal="right"/>
    </xf>
    <xf numFmtId="0" fontId="23" fillId="0" borderId="0" xfId="53" applyFont="1" applyFill="1" applyBorder="1" applyAlignment="1">
      <alignment horizontal="center"/>
    </xf>
    <xf numFmtId="165" fontId="23" fillId="0" borderId="0" xfId="64" applyNumberFormat="1" applyFont="1" applyFill="1" applyBorder="1" applyAlignment="1">
      <alignment horizontal="right" wrapText="1"/>
    </xf>
    <xf numFmtId="170" fontId="23" fillId="0" borderId="0" xfId="50" applyNumberFormat="1" applyFont="1" applyFill="1" applyBorder="1" applyAlignment="1">
      <alignment horizontal="right" vertical="top" wrapText="1"/>
    </xf>
    <xf numFmtId="0" fontId="22" fillId="0" borderId="0" xfId="50" applyFont="1" applyFill="1" applyAlignment="1">
      <alignment horizontal="left" vertical="top" wrapText="1"/>
    </xf>
    <xf numFmtId="0" fontId="41" fillId="0" borderId="0" xfId="44" applyFont="1" applyFill="1" applyBorder="1" applyAlignment="1">
      <alignment vertical="top"/>
    </xf>
    <xf numFmtId="0" fontId="23" fillId="0" borderId="14" xfId="0" applyFont="1" applyFill="1" applyBorder="1" applyAlignment="1">
      <alignment horizontal="left" vertical="top" wrapText="1"/>
    </xf>
    <xf numFmtId="0" fontId="22" fillId="0" borderId="10" xfId="50" applyFont="1" applyFill="1" applyBorder="1" applyAlignment="1">
      <alignment horizontal="right" vertical="top"/>
    </xf>
    <xf numFmtId="0" fontId="23" fillId="0" borderId="11" xfId="0" applyFont="1" applyFill="1" applyBorder="1" applyAlignment="1">
      <alignment horizontal="right"/>
    </xf>
    <xf numFmtId="0" fontId="25" fillId="0" borderId="11" xfId="0" applyFont="1" applyFill="1" applyBorder="1" applyAlignment="1">
      <alignment horizontal="right"/>
    </xf>
    <xf numFmtId="0" fontId="23" fillId="0" borderId="0" xfId="52" applyFont="1" applyFill="1" applyAlignment="1" applyProtection="1">
      <alignment horizontal="right"/>
    </xf>
    <xf numFmtId="0" fontId="23" fillId="0" borderId="0" xfId="48" applyNumberFormat="1" applyFont="1" applyFill="1" applyBorder="1" applyAlignment="1" applyProtection="1">
      <alignment horizontal="right" vertical="center"/>
    </xf>
    <xf numFmtId="172" fontId="22" fillId="0" borderId="0" xfId="48" applyNumberFormat="1" applyFont="1" applyFill="1" applyBorder="1" applyAlignment="1" applyProtection="1">
      <alignment horizontal="right" vertical="center"/>
    </xf>
    <xf numFmtId="0" fontId="22" fillId="0" borderId="0" xfId="65" applyFont="1" applyFill="1" applyBorder="1" applyAlignment="1" applyProtection="1">
      <alignment horizontal="left" vertical="center" wrapText="1"/>
    </xf>
    <xf numFmtId="0" fontId="23" fillId="0" borderId="11" xfId="48" applyFont="1" applyFill="1" applyBorder="1" applyAlignment="1" applyProtection="1">
      <alignment vertical="center"/>
    </xf>
    <xf numFmtId="0" fontId="23" fillId="0" borderId="11" xfId="48" applyFont="1" applyFill="1" applyBorder="1" applyAlignment="1" applyProtection="1">
      <alignment horizontal="right" vertical="center"/>
    </xf>
    <xf numFmtId="0" fontId="23" fillId="0" borderId="11" xfId="48" applyFont="1" applyFill="1" applyBorder="1" applyAlignment="1" applyProtection="1">
      <alignment horizontal="left" vertical="center" wrapText="1"/>
    </xf>
    <xf numFmtId="0" fontId="22" fillId="0" borderId="0" xfId="48" applyFont="1" applyFill="1" applyBorder="1" applyAlignment="1" applyProtection="1">
      <alignment horizontal="left" vertical="center" wrapText="1"/>
    </xf>
    <xf numFmtId="169" fontId="23" fillId="0" borderId="0" xfId="48" applyNumberFormat="1" applyFont="1" applyFill="1" applyBorder="1" applyAlignment="1" applyProtection="1">
      <alignment horizontal="right" vertical="center"/>
    </xf>
    <xf numFmtId="173" fontId="22" fillId="0" borderId="0" xfId="48" applyNumberFormat="1" applyFont="1" applyFill="1" applyBorder="1" applyAlignment="1" applyProtection="1">
      <alignment horizontal="right" vertical="center"/>
    </xf>
    <xf numFmtId="0" fontId="22" fillId="0" borderId="11" xfId="48" applyFont="1" applyFill="1" applyBorder="1" applyAlignment="1" applyProtection="1">
      <alignment horizontal="left" vertical="center" wrapText="1"/>
    </xf>
    <xf numFmtId="0" fontId="23" fillId="0" borderId="0" xfId="48" applyFont="1" applyFill="1" applyBorder="1" applyAlignment="1" applyProtection="1">
      <alignment horizontal="left" vertical="center"/>
    </xf>
    <xf numFmtId="0" fontId="22" fillId="0" borderId="0" xfId="48" applyFont="1" applyFill="1" applyBorder="1" applyAlignment="1" applyProtection="1">
      <alignment horizontal="right" vertical="center"/>
    </xf>
    <xf numFmtId="174" fontId="22" fillId="0" borderId="0" xfId="48" applyNumberFormat="1" applyFont="1" applyFill="1" applyBorder="1" applyAlignment="1" applyProtection="1">
      <alignment horizontal="right" vertical="center"/>
    </xf>
    <xf numFmtId="0" fontId="22" fillId="0" borderId="11" xfId="48" applyFont="1" applyFill="1" applyBorder="1" applyAlignment="1" applyProtection="1">
      <alignment horizontal="right" vertical="center"/>
    </xf>
    <xf numFmtId="0" fontId="23" fillId="0" borderId="10" xfId="48" applyFont="1" applyFill="1" applyBorder="1" applyAlignment="1" applyProtection="1">
      <alignment vertical="center"/>
    </xf>
    <xf numFmtId="0" fontId="23" fillId="0" borderId="10" xfId="48" applyFont="1" applyFill="1" applyBorder="1" applyAlignment="1" applyProtection="1">
      <alignment horizontal="right" vertical="center"/>
    </xf>
    <xf numFmtId="0" fontId="22" fillId="0" borderId="10" xfId="48" applyFont="1" applyFill="1" applyBorder="1" applyAlignment="1" applyProtection="1">
      <alignment horizontal="left" vertical="center" wrapText="1"/>
    </xf>
    <xf numFmtId="0" fontId="22" fillId="0" borderId="10" xfId="48" applyFont="1" applyFill="1" applyBorder="1" applyAlignment="1" applyProtection="1">
      <alignment vertical="center" wrapText="1"/>
    </xf>
    <xf numFmtId="49" fontId="23" fillId="0" borderId="0" xfId="44" applyNumberFormat="1" applyFont="1" applyFill="1" applyBorder="1" applyAlignment="1">
      <alignment horizontal="right"/>
    </xf>
    <xf numFmtId="0" fontId="23" fillId="0" borderId="0" xfId="53" applyNumberFormat="1" applyFont="1" applyFill="1" applyBorder="1" applyAlignment="1" applyProtection="1">
      <alignment horizontal="left" vertical="top"/>
    </xf>
    <xf numFmtId="0" fontId="22" fillId="0" borderId="0" xfId="50" applyFont="1" applyFill="1" applyBorder="1" applyAlignment="1" applyProtection="1">
      <alignment horizontal="center"/>
    </xf>
    <xf numFmtId="0" fontId="23" fillId="0" borderId="0" xfId="50" applyFont="1" applyFill="1" applyBorder="1" applyAlignment="1">
      <alignment horizontal="left" vertical="top"/>
    </xf>
    <xf numFmtId="0" fontId="22" fillId="0" borderId="16" xfId="0" applyFont="1" applyFill="1" applyBorder="1" applyAlignment="1">
      <alignment horizontal="center"/>
    </xf>
    <xf numFmtId="0" fontId="23" fillId="0" borderId="10" xfId="53" applyNumberFormat="1" applyFont="1" applyFill="1" applyBorder="1" applyAlignment="1" applyProtection="1">
      <alignment horizontal="left" vertical="center"/>
    </xf>
    <xf numFmtId="0" fontId="23" fillId="0" borderId="10" xfId="53" applyNumberFormat="1" applyFont="1" applyFill="1" applyBorder="1" applyAlignment="1" applyProtection="1">
      <alignment horizontal="right" vertical="center"/>
    </xf>
    <xf numFmtId="0" fontId="22" fillId="0" borderId="10" xfId="53" applyNumberFormat="1" applyFont="1" applyFill="1" applyBorder="1" applyAlignment="1" applyProtection="1">
      <alignment horizontal="left" vertical="center" wrapText="1"/>
    </xf>
    <xf numFmtId="0" fontId="23" fillId="0" borderId="0" xfId="44" applyFont="1" applyFill="1" applyBorder="1" applyAlignment="1" applyProtection="1">
      <alignment horizontal="left" vertical="top" wrapText="1"/>
    </xf>
    <xf numFmtId="169" fontId="23" fillId="0" borderId="0" xfId="50" applyNumberFormat="1" applyFont="1" applyFill="1" applyBorder="1" applyAlignment="1">
      <alignment horizontal="right"/>
    </xf>
    <xf numFmtId="0" fontId="23" fillId="0" borderId="10" xfId="50" applyFont="1" applyFill="1" applyBorder="1" applyAlignment="1">
      <alignment horizontal="left" vertical="center"/>
    </xf>
    <xf numFmtId="0" fontId="23" fillId="0" borderId="10" xfId="50" applyFont="1" applyFill="1" applyBorder="1" applyAlignment="1">
      <alignment horizontal="right" vertical="center" wrapText="1"/>
    </xf>
    <xf numFmtId="0" fontId="22" fillId="0" borderId="10" xfId="50" applyFont="1" applyFill="1" applyBorder="1" applyAlignment="1" applyProtection="1">
      <alignment horizontal="left" vertical="center" wrapText="1"/>
    </xf>
    <xf numFmtId="0" fontId="23" fillId="0" borderId="0" xfId="53" applyFont="1" applyFill="1" applyBorder="1" applyAlignment="1">
      <alignment horizontal="right" vertical="top"/>
    </xf>
    <xf numFmtId="0" fontId="23" fillId="0" borderId="0" xfId="50" applyNumberFormat="1" applyFont="1" applyFill="1" applyBorder="1" applyAlignment="1">
      <alignment horizontal="center"/>
    </xf>
    <xf numFmtId="0" fontId="23" fillId="0" borderId="0" xfId="50" applyNumberFormat="1" applyFont="1" applyFill="1" applyAlignment="1">
      <alignment horizontal="center"/>
    </xf>
    <xf numFmtId="0" fontId="22" fillId="0" borderId="0" xfId="44" applyFont="1" applyFill="1" applyBorder="1" applyAlignment="1" applyProtection="1">
      <alignment horizontal="left" wrapText="1"/>
    </xf>
    <xf numFmtId="0" fontId="22" fillId="0" borderId="0" xfId="47" applyFont="1" applyFill="1" applyBorder="1" applyAlignment="1">
      <alignment horizontal="center" vertical="center" wrapText="1"/>
    </xf>
    <xf numFmtId="0" fontId="22" fillId="0" borderId="0" xfId="0" applyNumberFormat="1" applyFont="1" applyFill="1" applyBorder="1" applyAlignment="1">
      <alignment horizontal="right"/>
    </xf>
    <xf numFmtId="0" fontId="23" fillId="0" borderId="0" xfId="44" applyFont="1" applyFill="1" applyBorder="1" applyAlignment="1" applyProtection="1">
      <alignment horizontal="left" vertical="top" wrapText="1"/>
    </xf>
    <xf numFmtId="0" fontId="23" fillId="26" borderId="0" xfId="53" applyFont="1" applyFill="1"/>
    <xf numFmtId="167" fontId="23" fillId="0" borderId="0" xfId="59" applyNumberFormat="1" applyFont="1" applyFill="1" applyBorder="1" applyAlignment="1">
      <alignment horizontal="right" vertical="top" wrapText="1"/>
    </xf>
    <xf numFmtId="0" fontId="23" fillId="0" borderId="0" xfId="59" applyFont="1" applyFill="1" applyBorder="1" applyAlignment="1" applyProtection="1">
      <alignment horizontal="left" vertical="top" wrapText="1"/>
    </xf>
    <xf numFmtId="0" fontId="23" fillId="0" borderId="0" xfId="64" applyNumberFormat="1" applyFont="1" applyFill="1" applyAlignment="1">
      <alignment horizontal="right"/>
    </xf>
    <xf numFmtId="0" fontId="23" fillId="0" borderId="0" xfId="44" applyFont="1" applyFill="1" applyBorder="1" applyAlignment="1" applyProtection="1">
      <alignment horizontal="left" vertical="top" wrapText="1"/>
    </xf>
    <xf numFmtId="0" fontId="23" fillId="0" borderId="0" xfId="49" applyFont="1" applyFill="1" applyBorder="1" applyAlignment="1">
      <alignment horizontal="left" vertical="top" wrapText="1"/>
    </xf>
    <xf numFmtId="0" fontId="23" fillId="24" borderId="0" xfId="50" applyFont="1" applyFill="1"/>
    <xf numFmtId="0" fontId="23" fillId="24" borderId="0" xfId="44" applyFont="1" applyFill="1"/>
    <xf numFmtId="0" fontId="33" fillId="0" borderId="0" xfId="50" applyFont="1" applyFill="1" applyBorder="1" applyAlignment="1">
      <alignment horizontal="left" vertical="top" wrapText="1"/>
    </xf>
    <xf numFmtId="0" fontId="23" fillId="0" borderId="0" xfId="50" applyFont="1" applyFill="1" applyBorder="1" applyAlignment="1">
      <alignment horizontal="left" vertical="top" wrapText="1"/>
    </xf>
    <xf numFmtId="0" fontId="23" fillId="0" borderId="0" xfId="44" quotePrefix="1" applyNumberFormat="1" applyFont="1" applyFill="1" applyAlignment="1" applyProtection="1">
      <alignment horizontal="right"/>
    </xf>
    <xf numFmtId="164" fontId="23" fillId="25" borderId="0" xfId="64" quotePrefix="1" applyFont="1" applyFill="1" applyBorder="1" applyAlignment="1" applyProtection="1">
      <alignment horizontal="right" wrapText="1"/>
    </xf>
    <xf numFmtId="0" fontId="23" fillId="0" borderId="0" xfId="71" quotePrefix="1" applyNumberFormat="1" applyFont="1" applyFill="1" applyBorder="1" applyAlignment="1">
      <alignment horizontal="left" vertical="top" wrapText="1"/>
    </xf>
    <xf numFmtId="180" fontId="23" fillId="0" borderId="11" xfId="53" applyNumberFormat="1" applyFont="1" applyFill="1" applyBorder="1" applyAlignment="1" applyProtection="1">
      <alignment horizontal="right" wrapText="1"/>
    </xf>
    <xf numFmtId="0" fontId="23" fillId="0" borderId="0" xfId="46" applyFont="1" applyFill="1" applyBorder="1" applyAlignment="1">
      <alignment horizontal="right" vertical="top" wrapText="1"/>
    </xf>
    <xf numFmtId="0" fontId="22" fillId="0" borderId="10" xfId="0" applyNumberFormat="1" applyFont="1" applyFill="1" applyBorder="1" applyAlignment="1">
      <alignment horizontal="right"/>
    </xf>
    <xf numFmtId="0" fontId="23" fillId="0" borderId="10" xfId="0" applyNumberFormat="1" applyFont="1" applyFill="1" applyBorder="1" applyAlignment="1">
      <alignment horizontal="right"/>
    </xf>
    <xf numFmtId="0" fontId="23" fillId="0" borderId="0" xfId="0" applyNumberFormat="1" applyFont="1" applyFill="1" applyBorder="1"/>
    <xf numFmtId="0" fontId="22" fillId="0" borderId="13" xfId="0" applyNumberFormat="1" applyFont="1" applyFill="1" applyBorder="1" applyAlignment="1">
      <alignment horizontal="center"/>
    </xf>
    <xf numFmtId="0" fontId="23" fillId="0" borderId="0" xfId="53" applyNumberFormat="1" applyFont="1" applyFill="1" applyBorder="1" applyAlignment="1" applyProtection="1">
      <alignment horizontal="left" vertical="top"/>
    </xf>
    <xf numFmtId="0" fontId="23" fillId="0" borderId="11" xfId="53" applyNumberFormat="1" applyFont="1" applyFill="1" applyBorder="1" applyAlignment="1" applyProtection="1">
      <alignment horizontal="right" wrapText="1"/>
    </xf>
    <xf numFmtId="0" fontId="23" fillId="0" borderId="0" xfId="44" applyFont="1" applyFill="1" applyBorder="1" applyAlignment="1" applyProtection="1">
      <alignment horizontal="left" vertical="top" wrapText="1"/>
    </xf>
    <xf numFmtId="0" fontId="23" fillId="0" borderId="0" xfId="53" applyNumberFormat="1" applyFont="1" applyFill="1" applyBorder="1" applyAlignment="1" applyProtection="1">
      <alignment horizontal="center"/>
    </xf>
    <xf numFmtId="43" fontId="23" fillId="0" borderId="0" xfId="28" applyFont="1" applyFill="1" applyAlignment="1" applyProtection="1">
      <alignment horizontal="right" wrapText="1"/>
    </xf>
    <xf numFmtId="0" fontId="23" fillId="0" borderId="0" xfId="53" applyNumberFormat="1" applyFont="1" applyFill="1" applyBorder="1" applyAlignment="1" applyProtection="1">
      <alignment horizontal="left" vertical="top" wrapText="1"/>
    </xf>
    <xf numFmtId="0" fontId="23" fillId="0" borderId="0" xfId="44" applyFont="1" applyFill="1" applyBorder="1" applyAlignment="1" applyProtection="1">
      <alignment horizontal="left"/>
    </xf>
    <xf numFmtId="0" fontId="23" fillId="0" borderId="0" xfId="48" applyFont="1" applyFill="1" applyBorder="1" applyAlignment="1" applyProtection="1">
      <alignment horizontal="left" vertical="top" wrapText="1"/>
    </xf>
    <xf numFmtId="0" fontId="22" fillId="0" borderId="15" xfId="47" applyFont="1" applyFill="1" applyBorder="1" applyAlignment="1" applyProtection="1">
      <alignment horizontal="center" vertical="center" wrapText="1"/>
    </xf>
    <xf numFmtId="0" fontId="23" fillId="0" borderId="0" xfId="44" applyFont="1" applyFill="1" applyAlignment="1">
      <alignment wrapText="1"/>
    </xf>
    <xf numFmtId="0" fontId="23" fillId="0" borderId="11" xfId="44" applyFont="1" applyFill="1" applyBorder="1" applyAlignment="1"/>
    <xf numFmtId="0" fontId="23" fillId="0" borderId="11" xfId="44" applyNumberFormat="1" applyFont="1" applyFill="1" applyBorder="1"/>
    <xf numFmtId="0" fontId="23" fillId="0" borderId="10" xfId="44" applyNumberFormat="1" applyFont="1" applyFill="1" applyBorder="1"/>
    <xf numFmtId="0" fontId="23" fillId="0" borderId="10" xfId="28" applyNumberFormat="1" applyFont="1" applyFill="1" applyBorder="1" applyAlignment="1">
      <alignment horizontal="right" wrapText="1"/>
    </xf>
    <xf numFmtId="0" fontId="23" fillId="0" borderId="0" xfId="44" applyFont="1" applyFill="1" applyBorder="1" applyAlignment="1">
      <alignment horizontal="left" vertical="top" wrapText="1"/>
    </xf>
    <xf numFmtId="0" fontId="23" fillId="0" borderId="0" xfId="44" applyFont="1" applyFill="1" applyAlignment="1">
      <alignment horizontal="left" vertical="top" wrapText="1"/>
    </xf>
    <xf numFmtId="0" fontId="23" fillId="0" borderId="0" xfId="44" applyFont="1" applyFill="1" applyBorder="1" applyAlignment="1" applyProtection="1">
      <alignment horizontal="left" vertical="top" wrapText="1"/>
    </xf>
    <xf numFmtId="0" fontId="22" fillId="0" borderId="0" xfId="44" applyFont="1" applyFill="1" applyAlignment="1" applyProtection="1">
      <alignment vertical="top" wrapText="1"/>
    </xf>
    <xf numFmtId="0" fontId="23" fillId="0" borderId="0" xfId="44" applyFont="1" applyFill="1" applyAlignment="1" applyProtection="1">
      <alignment vertical="top" wrapText="1"/>
    </xf>
    <xf numFmtId="0" fontId="23" fillId="0" borderId="0" xfId="64" applyNumberFormat="1" applyFont="1" applyFill="1" applyBorder="1" applyAlignment="1" applyProtection="1">
      <alignment horizontal="center" wrapText="1"/>
    </xf>
    <xf numFmtId="43" fontId="23" fillId="0" borderId="10" xfId="28" applyFont="1" applyFill="1" applyBorder="1" applyAlignment="1">
      <alignment horizontal="right"/>
    </xf>
    <xf numFmtId="43" fontId="23" fillId="0" borderId="0" xfId="28" applyFont="1" applyFill="1" applyBorder="1" applyAlignment="1">
      <alignment horizontal="center"/>
    </xf>
    <xf numFmtId="43" fontId="22" fillId="0" borderId="11" xfId="28" applyFont="1" applyFill="1" applyBorder="1" applyAlignment="1" applyProtection="1">
      <alignment horizontal="right"/>
    </xf>
    <xf numFmtId="43" fontId="33" fillId="25" borderId="0" xfId="28" applyFont="1" applyFill="1" applyBorder="1" applyAlignment="1">
      <alignment horizontal="right"/>
    </xf>
    <xf numFmtId="43" fontId="34" fillId="25" borderId="0" xfId="28" applyFont="1" applyFill="1" applyBorder="1" applyAlignment="1">
      <alignment horizontal="right"/>
    </xf>
    <xf numFmtId="43" fontId="33" fillId="25" borderId="10" xfId="28" applyFont="1" applyFill="1" applyBorder="1" applyAlignment="1">
      <alignment horizontal="right"/>
    </xf>
    <xf numFmtId="43" fontId="34" fillId="25" borderId="11" xfId="28" applyFont="1" applyFill="1" applyBorder="1" applyAlignment="1" applyProtection="1">
      <alignment horizontal="right"/>
    </xf>
    <xf numFmtId="0" fontId="23" fillId="0" borderId="0" xfId="44" applyFont="1" applyFill="1" applyBorder="1" applyAlignment="1">
      <alignment horizontal="center" vertical="top"/>
    </xf>
    <xf numFmtId="0" fontId="25" fillId="0" borderId="0" xfId="0" applyFont="1" applyFill="1" applyAlignment="1">
      <alignment horizontal="center"/>
    </xf>
    <xf numFmtId="175" fontId="23" fillId="0" borderId="0" xfId="50" applyNumberFormat="1" applyFont="1" applyFill="1" applyBorder="1" applyAlignment="1">
      <alignment horizontal="left" vertical="top" wrapText="1"/>
    </xf>
    <xf numFmtId="0" fontId="22" fillId="0" borderId="0" xfId="50" applyFont="1" applyFill="1" applyBorder="1" applyAlignment="1">
      <alignment horizontal="center"/>
    </xf>
    <xf numFmtId="0" fontId="22" fillId="0" borderId="0" xfId="50" applyFont="1" applyFill="1" applyAlignment="1">
      <alignment horizontal="center"/>
    </xf>
    <xf numFmtId="0" fontId="23" fillId="0" borderId="0" xfId="50" applyFont="1" applyFill="1" applyAlignment="1">
      <alignment horizontal="center"/>
    </xf>
    <xf numFmtId="49" fontId="33" fillId="0" borderId="0" xfId="44" applyNumberFormat="1" applyFont="1" applyFill="1" applyAlignment="1" applyProtection="1">
      <alignment horizontal="center" wrapText="1"/>
    </xf>
    <xf numFmtId="0" fontId="23" fillId="0" borderId="0" xfId="52" applyFont="1" applyFill="1" applyAlignment="1" applyProtection="1">
      <alignment horizontal="center"/>
    </xf>
    <xf numFmtId="0" fontId="23" fillId="0" borderId="0" xfId="64" applyNumberFormat="1" applyFont="1" applyFill="1" applyAlignment="1" applyProtection="1">
      <alignment horizontal="center" wrapText="1"/>
    </xf>
    <xf numFmtId="0" fontId="23" fillId="0" borderId="0" xfId="53" applyNumberFormat="1" applyFont="1" applyFill="1" applyBorder="1" applyAlignment="1">
      <alignment horizontal="center"/>
    </xf>
    <xf numFmtId="0" fontId="23" fillId="0" borderId="0" xfId="53" applyNumberFormat="1" applyFont="1" applyFill="1" applyAlignment="1">
      <alignment horizontal="center"/>
    </xf>
    <xf numFmtId="175" fontId="23" fillId="0" borderId="0" xfId="50" applyNumberFormat="1" applyFont="1" applyFill="1" applyBorder="1" applyAlignment="1">
      <alignment horizontal="center"/>
    </xf>
    <xf numFmtId="175" fontId="23" fillId="0" borderId="0" xfId="50" applyNumberFormat="1" applyFont="1" applyFill="1" applyBorder="1" applyAlignment="1">
      <alignment horizontal="left" vertical="top"/>
    </xf>
    <xf numFmtId="0" fontId="23" fillId="0" borderId="0" xfId="50" applyNumberFormat="1" applyFont="1" applyFill="1" applyBorder="1" applyAlignment="1">
      <alignment horizontal="left" vertical="top" wrapText="1"/>
    </xf>
    <xf numFmtId="0" fontId="23" fillId="0" borderId="0" xfId="50" applyFont="1" applyFill="1" applyBorder="1" applyAlignment="1">
      <alignment horizontal="left" vertical="top" wrapText="1"/>
    </xf>
    <xf numFmtId="0" fontId="33" fillId="0" borderId="11" xfId="64" applyNumberFormat="1" applyFont="1" applyFill="1" applyBorder="1" applyAlignment="1" applyProtection="1">
      <alignment horizontal="right"/>
    </xf>
    <xf numFmtId="0" fontId="23" fillId="0" borderId="12" xfId="50" applyNumberFormat="1" applyFont="1" applyFill="1" applyBorder="1" applyAlignment="1">
      <alignment horizontal="left" vertical="top" wrapText="1"/>
    </xf>
    <xf numFmtId="0" fontId="23" fillId="0" borderId="12" xfId="50" applyNumberFormat="1" applyFont="1" applyFill="1" applyBorder="1" applyAlignment="1">
      <alignment horizontal="right" vertical="top" wrapText="1"/>
    </xf>
    <xf numFmtId="0" fontId="22" fillId="0" borderId="12" xfId="50" applyNumberFormat="1" applyFont="1" applyFill="1" applyBorder="1" applyAlignment="1" applyProtection="1">
      <alignment horizontal="left" vertical="top" wrapText="1"/>
    </xf>
    <xf numFmtId="168" fontId="23" fillId="0" borderId="0" xfId="53" applyNumberFormat="1" applyFont="1" applyFill="1" applyBorder="1" applyAlignment="1" applyProtection="1">
      <alignment horizontal="right" vertical="top"/>
    </xf>
    <xf numFmtId="0" fontId="22" fillId="0" borderId="11" xfId="53" applyNumberFormat="1" applyFont="1" applyFill="1" applyBorder="1" applyAlignment="1" applyProtection="1">
      <alignment horizontal="right" vertical="top"/>
    </xf>
    <xf numFmtId="0" fontId="22" fillId="0" borderId="11" xfId="53" applyNumberFormat="1" applyFont="1" applyFill="1" applyBorder="1" applyAlignment="1" applyProtection="1">
      <alignment horizontal="left" vertical="top" wrapText="1"/>
    </xf>
    <xf numFmtId="2" fontId="23" fillId="0" borderId="11" xfId="64" applyNumberFormat="1" applyFont="1" applyFill="1" applyBorder="1" applyAlignment="1" applyProtection="1">
      <alignment horizontal="right" wrapText="1"/>
    </xf>
    <xf numFmtId="0" fontId="33" fillId="0" borderId="0" xfId="50" applyFont="1" applyFill="1" applyBorder="1" applyAlignment="1">
      <alignment horizontal="left" vertical="top" wrapText="1"/>
    </xf>
    <xf numFmtId="0" fontId="23" fillId="0" borderId="0" xfId="48" applyFont="1" applyFill="1" applyBorder="1" applyAlignment="1" applyProtection="1">
      <alignment horizontal="left" vertical="top" wrapText="1"/>
    </xf>
    <xf numFmtId="0" fontId="25" fillId="0" borderId="0" xfId="0" applyFont="1" applyFill="1" applyAlignment="1">
      <alignment horizontal="center" vertical="top"/>
    </xf>
    <xf numFmtId="0" fontId="22" fillId="0" borderId="11" xfId="48" applyFont="1" applyFill="1" applyBorder="1" applyAlignment="1" applyProtection="1">
      <alignment vertical="top" wrapText="1"/>
    </xf>
    <xf numFmtId="0" fontId="22" fillId="0" borderId="10" xfId="65" applyFont="1" applyFill="1" applyBorder="1" applyAlignment="1" applyProtection="1">
      <alignment horizontal="left" vertical="top" wrapText="1"/>
    </xf>
    <xf numFmtId="0" fontId="22" fillId="0" borderId="11" xfId="48" applyFont="1" applyFill="1" applyBorder="1" applyAlignment="1" applyProtection="1">
      <alignment horizontal="left" vertical="top" wrapText="1"/>
    </xf>
    <xf numFmtId="0" fontId="42" fillId="0" borderId="0" xfId="48" applyFont="1" applyFill="1" applyBorder="1" applyAlignment="1" applyProtection="1">
      <alignment vertical="top"/>
    </xf>
    <xf numFmtId="0" fontId="42" fillId="0" borderId="0" xfId="48" applyFont="1" applyFill="1" applyProtection="1"/>
    <xf numFmtId="0" fontId="23" fillId="0" borderId="12" xfId="48" applyFont="1" applyFill="1" applyBorder="1" applyAlignment="1" applyProtection="1">
      <alignment horizontal="left" vertical="top"/>
    </xf>
    <xf numFmtId="0" fontId="23" fillId="0" borderId="11" xfId="50" applyNumberFormat="1" applyFont="1" applyFill="1" applyBorder="1" applyAlignment="1" applyProtection="1">
      <alignment horizontal="left" vertical="top"/>
    </xf>
    <xf numFmtId="0" fontId="22" fillId="0" borderId="11" xfId="0" applyFont="1" applyFill="1" applyBorder="1" applyAlignment="1">
      <alignment horizontal="center"/>
    </xf>
    <xf numFmtId="0" fontId="23" fillId="0" borderId="0" xfId="50" applyFont="1" applyFill="1" applyBorder="1" applyAlignment="1">
      <alignment horizontal="left" vertical="top"/>
    </xf>
    <xf numFmtId="0" fontId="23" fillId="0" borderId="0" xfId="44" applyFont="1" applyFill="1" applyBorder="1" applyAlignment="1" applyProtection="1">
      <alignment horizontal="left" vertical="top" wrapText="1"/>
    </xf>
    <xf numFmtId="0" fontId="23" fillId="0" borderId="0" xfId="49" applyFont="1" applyFill="1" applyBorder="1" applyAlignment="1">
      <alignment horizontal="left" vertical="top" wrapText="1"/>
    </xf>
    <xf numFmtId="0" fontId="23" fillId="0" borderId="0" xfId="44" applyFont="1" applyFill="1" applyAlignment="1">
      <alignment horizontal="left" vertical="top"/>
    </xf>
    <xf numFmtId="0" fontId="23" fillId="0" borderId="0" xfId="50" applyNumberFormat="1" applyFont="1" applyFill="1" applyBorder="1" applyAlignment="1">
      <alignment vertical="center"/>
    </xf>
    <xf numFmtId="0" fontId="23" fillId="0" borderId="0" xfId="50" applyNumberFormat="1" applyFont="1" applyFill="1" applyBorder="1" applyAlignment="1">
      <alignment horizontal="left" vertical="top" wrapText="1"/>
    </xf>
    <xf numFmtId="0" fontId="23" fillId="0" borderId="0" xfId="44" applyFont="1" applyFill="1" applyBorder="1" applyAlignment="1">
      <alignment horizontal="left" vertical="top" wrapText="1"/>
    </xf>
    <xf numFmtId="0" fontId="23" fillId="0" borderId="0" xfId="50" applyFont="1" applyFill="1" applyBorder="1" applyAlignment="1">
      <alignment horizontal="left" vertical="top" wrapText="1"/>
    </xf>
    <xf numFmtId="0" fontId="23" fillId="0" borderId="0" xfId="49" applyFont="1" applyFill="1" applyBorder="1" applyAlignment="1">
      <alignment horizontal="left" vertical="top" wrapText="1"/>
    </xf>
    <xf numFmtId="0" fontId="23" fillId="25" borderId="0" xfId="50" applyFont="1" applyFill="1" applyBorder="1" applyAlignment="1">
      <alignment horizontal="left" vertical="top"/>
    </xf>
    <xf numFmtId="0" fontId="23" fillId="0" borderId="0" xfId="50" applyFont="1" applyFill="1" applyBorder="1" applyAlignment="1" applyProtection="1">
      <alignment horizontal="left" vertical="top" wrapText="1"/>
    </xf>
    <xf numFmtId="0" fontId="23" fillId="0" borderId="0" xfId="50" applyFont="1" applyFill="1" applyBorder="1" applyAlignment="1" applyProtection="1">
      <alignment horizontal="left" vertical="top" wrapText="1"/>
    </xf>
    <xf numFmtId="1" fontId="23" fillId="0" borderId="0" xfId="49" applyNumberFormat="1" applyFont="1" applyFill="1" applyBorder="1" applyAlignment="1">
      <alignment horizontal="right"/>
    </xf>
    <xf numFmtId="0" fontId="23" fillId="0" borderId="11" xfId="0" applyFont="1" applyFill="1" applyBorder="1" applyAlignment="1">
      <alignment vertical="top"/>
    </xf>
    <xf numFmtId="2" fontId="23" fillId="0" borderId="0" xfId="64" applyNumberFormat="1" applyFont="1" applyFill="1" applyBorder="1" applyAlignment="1" applyProtection="1">
      <alignment horizontal="right" wrapText="1"/>
    </xf>
    <xf numFmtId="0" fontId="23" fillId="0" borderId="0" xfId="28" applyNumberFormat="1" applyFont="1" applyFill="1" applyBorder="1" applyAlignment="1">
      <alignment horizontal="right" wrapText="1"/>
    </xf>
    <xf numFmtId="172" fontId="22" fillId="0" borderId="11" xfId="50" applyNumberFormat="1" applyFont="1" applyFill="1" applyBorder="1" applyAlignment="1">
      <alignment horizontal="right" vertical="top" wrapText="1"/>
    </xf>
    <xf numFmtId="0" fontId="23" fillId="0" borderId="12" xfId="50" applyFont="1" applyFill="1" applyBorder="1" applyAlignment="1">
      <alignment horizontal="right" vertical="top"/>
    </xf>
    <xf numFmtId="0" fontId="23" fillId="0" borderId="0" xfId="0" applyNumberFormat="1" applyFont="1" applyFill="1" applyBorder="1" applyAlignment="1" applyProtection="1">
      <alignment vertical="top" wrapText="1"/>
    </xf>
    <xf numFmtId="174" fontId="22" fillId="0" borderId="11" xfId="50" applyNumberFormat="1" applyFont="1" applyFill="1" applyBorder="1" applyAlignment="1">
      <alignment horizontal="right" vertical="top" wrapText="1"/>
    </xf>
    <xf numFmtId="43" fontId="22" fillId="0" borderId="0" xfId="28" applyFont="1" applyFill="1" applyBorder="1" applyAlignment="1">
      <alignment horizontal="center"/>
    </xf>
    <xf numFmtId="43" fontId="22" fillId="0" borderId="0" xfId="28"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50" applyFont="1" applyFill="1" applyBorder="1" applyAlignment="1">
      <alignment horizontal="left" vertical="top" wrapText="1"/>
    </xf>
    <xf numFmtId="0" fontId="22" fillId="0" borderId="0" xfId="50" applyNumberFormat="1" applyFont="1" applyFill="1" applyBorder="1" applyAlignment="1" applyProtection="1">
      <alignment horizontal="center"/>
    </xf>
    <xf numFmtId="0" fontId="22" fillId="0" borderId="0" xfId="50" applyFont="1" applyFill="1" applyBorder="1" applyAlignment="1" applyProtection="1">
      <alignment horizontal="center"/>
    </xf>
    <xf numFmtId="0" fontId="23" fillId="0" borderId="0" xfId="50" applyFont="1" applyFill="1" applyAlignment="1">
      <alignment horizontal="left" vertical="top" wrapText="1"/>
    </xf>
    <xf numFmtId="0" fontId="23" fillId="0" borderId="0" xfId="50" applyFont="1" applyFill="1" applyBorder="1" applyAlignment="1" applyProtection="1">
      <alignment horizontal="left" vertical="top" wrapText="1"/>
    </xf>
    <xf numFmtId="0" fontId="23" fillId="0" borderId="0" xfId="44" applyFont="1" applyFill="1" applyBorder="1" applyAlignment="1">
      <alignment horizontal="left" vertical="center" wrapText="1"/>
    </xf>
    <xf numFmtId="0" fontId="23" fillId="0" borderId="11" xfId="44" applyNumberFormat="1" applyFont="1" applyFill="1" applyBorder="1" applyProtection="1"/>
    <xf numFmtId="43" fontId="23" fillId="0" borderId="0" xfId="28" applyFont="1" applyFill="1" applyBorder="1" applyAlignment="1">
      <alignment horizontal="right" vertical="center"/>
    </xf>
    <xf numFmtId="43" fontId="22" fillId="0" borderId="11" xfId="28" applyFont="1" applyFill="1" applyBorder="1" applyAlignment="1" applyProtection="1">
      <alignment horizontal="right" vertical="center"/>
    </xf>
    <xf numFmtId="196" fontId="23" fillId="0" borderId="11" xfId="50" applyNumberFormat="1" applyFont="1" applyFill="1" applyBorder="1" applyAlignment="1">
      <alignment horizontal="right" vertical="top" wrapText="1"/>
    </xf>
    <xf numFmtId="43" fontId="22" fillId="0" borderId="11" xfId="28" applyFont="1" applyFill="1" applyBorder="1" applyAlignment="1" applyProtection="1">
      <alignment wrapText="1"/>
    </xf>
    <xf numFmtId="43" fontId="25" fillId="0" borderId="0" xfId="28" applyFont="1" applyFill="1" applyBorder="1" applyAlignment="1"/>
    <xf numFmtId="43" fontId="23" fillId="0" borderId="0" xfId="28" applyFont="1" applyFill="1" applyBorder="1" applyAlignment="1"/>
    <xf numFmtId="43" fontId="22" fillId="0" borderId="0" xfId="28" applyFont="1" applyFill="1" applyBorder="1" applyAlignment="1"/>
    <xf numFmtId="43" fontId="23" fillId="0" borderId="10" xfId="28" applyFont="1" applyFill="1" applyBorder="1" applyAlignment="1"/>
    <xf numFmtId="166" fontId="23" fillId="0" borderId="0" xfId="71" quotePrefix="1" applyFont="1" applyFill="1" applyBorder="1" applyAlignment="1">
      <alignment vertical="top"/>
    </xf>
    <xf numFmtId="43" fontId="23" fillId="25" borderId="0" xfId="28" applyFont="1" applyFill="1" applyBorder="1" applyAlignment="1">
      <alignment horizontal="right" wrapText="1"/>
    </xf>
    <xf numFmtId="43" fontId="23" fillId="25" borderId="0" xfId="28" applyFont="1" applyFill="1" applyBorder="1" applyAlignment="1" applyProtection="1">
      <alignment horizontal="right"/>
    </xf>
    <xf numFmtId="43" fontId="23" fillId="25" borderId="10" xfId="28" applyFont="1" applyFill="1" applyBorder="1" applyAlignment="1" applyProtection="1">
      <alignment horizontal="right" wrapText="1"/>
    </xf>
    <xf numFmtId="43" fontId="23" fillId="25" borderId="0" xfId="28" applyFont="1" applyFill="1" applyBorder="1" applyAlignment="1" applyProtection="1">
      <alignment horizontal="right" wrapText="1"/>
    </xf>
    <xf numFmtId="43" fontId="23" fillId="25" borderId="11" xfId="28" applyFont="1" applyFill="1" applyBorder="1" applyAlignment="1" applyProtection="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44" applyFont="1" applyFill="1" applyBorder="1" applyAlignment="1">
      <alignment horizontal="left" vertical="top" wrapText="1"/>
    </xf>
    <xf numFmtId="0" fontId="22" fillId="0" borderId="0" xfId="50" applyFont="1" applyFill="1" applyBorder="1" applyAlignment="1">
      <alignment horizontal="center"/>
    </xf>
    <xf numFmtId="0" fontId="23" fillId="0" borderId="0" xfId="50" applyFont="1" applyFill="1" applyBorder="1" applyAlignment="1">
      <alignment horizontal="left" vertical="top" wrapText="1"/>
    </xf>
    <xf numFmtId="0" fontId="23" fillId="0" borderId="0" xfId="0" applyFont="1" applyFill="1" applyAlignment="1">
      <alignment vertical="center"/>
    </xf>
    <xf numFmtId="0" fontId="22" fillId="0" borderId="0" xfId="44" applyNumberFormat="1" applyFont="1" applyFill="1" applyBorder="1" applyAlignment="1" applyProtection="1">
      <alignment horizontal="center"/>
    </xf>
    <xf numFmtId="0" fontId="23" fillId="0" borderId="0" xfId="44" applyFont="1" applyFill="1" applyAlignment="1">
      <alignment horizontal="left" vertical="top" wrapText="1"/>
    </xf>
    <xf numFmtId="0" fontId="23" fillId="0" borderId="0" xfId="53" applyFont="1" applyFill="1" applyBorder="1" applyAlignment="1" applyProtection="1">
      <alignment horizontal="left" vertical="top" wrapText="1"/>
    </xf>
    <xf numFmtId="0" fontId="23" fillId="0" borderId="0" xfId="50" applyFont="1" applyFill="1" applyAlignment="1">
      <alignment horizontal="left" vertical="top" wrapText="1"/>
    </xf>
    <xf numFmtId="0" fontId="23" fillId="0" borderId="0" xfId="50" applyFont="1" applyFill="1" applyBorder="1" applyAlignment="1" applyProtection="1">
      <alignment horizontal="left" vertical="top" wrapText="1"/>
    </xf>
    <xf numFmtId="0" fontId="23" fillId="0" borderId="0" xfId="44" applyFont="1" applyFill="1" applyAlignment="1">
      <alignment horizontal="left" wrapText="1"/>
    </xf>
    <xf numFmtId="0" fontId="23" fillId="0" borderId="0" xfId="70" applyFont="1" applyFill="1" applyBorder="1" applyAlignment="1">
      <alignment horizontal="left" vertical="top" wrapText="1"/>
    </xf>
    <xf numFmtId="0" fontId="23" fillId="0" borderId="0" xfId="44" applyFont="1" applyFill="1" applyBorder="1" applyAlignment="1" applyProtection="1">
      <alignment horizontal="left" vertical="top" wrapText="1"/>
    </xf>
    <xf numFmtId="0" fontId="23" fillId="0" borderId="0" xfId="44" applyFont="1" applyFill="1" applyBorder="1" applyAlignment="1" applyProtection="1">
      <alignment horizontal="left" vertical="top"/>
    </xf>
    <xf numFmtId="0" fontId="22" fillId="0" borderId="0" xfId="50" applyFont="1" applyFill="1" applyBorder="1" applyAlignment="1">
      <alignment horizontal="center" vertical="top" wrapText="1"/>
    </xf>
    <xf numFmtId="0" fontId="23" fillId="0" borderId="0" xfId="53" applyNumberFormat="1" applyFont="1" applyFill="1" applyBorder="1" applyAlignment="1" applyProtection="1">
      <alignment horizontal="left" vertical="top" wrapText="1"/>
    </xf>
    <xf numFmtId="0" fontId="23" fillId="0" borderId="0" xfId="50" applyFont="1" applyFill="1" applyBorder="1" applyAlignment="1">
      <alignment horizontal="left" vertical="top" wrapText="1"/>
    </xf>
    <xf numFmtId="0" fontId="23" fillId="0" borderId="0" xfId="53" applyFont="1" applyFill="1" applyBorder="1" applyAlignment="1" applyProtection="1">
      <alignment horizontal="left" vertical="top" wrapText="1"/>
    </xf>
    <xf numFmtId="0" fontId="23" fillId="0" borderId="0" xfId="50" applyFont="1" applyFill="1" applyBorder="1" applyAlignment="1" applyProtection="1">
      <alignment horizontal="left" vertical="top" wrapText="1"/>
    </xf>
    <xf numFmtId="0" fontId="23" fillId="0" borderId="0" xfId="44" applyFont="1" applyFill="1" applyBorder="1" applyAlignment="1" applyProtection="1">
      <alignment horizontal="left" vertical="top" wrapText="1"/>
    </xf>
    <xf numFmtId="0" fontId="23" fillId="0" borderId="0" xfId="50" applyFont="1" applyFill="1" applyBorder="1" applyAlignment="1">
      <alignment horizontal="left" vertical="top"/>
    </xf>
    <xf numFmtId="0" fontId="23" fillId="0" borderId="0" xfId="70" applyFont="1" applyFill="1" applyBorder="1" applyAlignment="1">
      <alignment horizontal="right" vertical="top" wrapText="1"/>
    </xf>
    <xf numFmtId="0" fontId="22" fillId="0" borderId="0" xfId="70" applyFont="1" applyFill="1" applyBorder="1" applyAlignment="1">
      <alignment horizontal="right" vertical="top" wrapText="1"/>
    </xf>
    <xf numFmtId="0" fontId="23" fillId="0" borderId="0" xfId="70" applyNumberFormat="1" applyFont="1" applyFill="1" applyAlignment="1">
      <alignment horizontal="right"/>
    </xf>
    <xf numFmtId="167" fontId="23" fillId="0" borderId="0" xfId="70" applyNumberFormat="1" applyFont="1" applyFill="1" applyBorder="1" applyAlignment="1">
      <alignment horizontal="right" vertical="top" wrapText="1"/>
    </xf>
    <xf numFmtId="0" fontId="23" fillId="0" borderId="0" xfId="70" applyNumberFormat="1" applyFont="1" applyFill="1" applyBorder="1" applyAlignment="1">
      <alignment horizontal="right"/>
    </xf>
    <xf numFmtId="0" fontId="23" fillId="0" borderId="10" xfId="70" applyNumberFormat="1" applyFont="1" applyFill="1" applyBorder="1" applyAlignment="1" applyProtection="1">
      <alignment horizontal="right"/>
    </xf>
    <xf numFmtId="0" fontId="23" fillId="0" borderId="12" xfId="70" applyNumberFormat="1" applyFont="1" applyFill="1" applyBorder="1" applyAlignment="1" applyProtection="1">
      <alignment horizontal="right"/>
    </xf>
    <xf numFmtId="0" fontId="23" fillId="0" borderId="0" xfId="95" applyFont="1" applyFill="1" applyBorder="1" applyAlignment="1" applyProtection="1">
      <alignment horizontal="left" vertical="top" wrapText="1"/>
    </xf>
    <xf numFmtId="0" fontId="23" fillId="0" borderId="0" xfId="70" applyFont="1" applyFill="1" applyBorder="1" applyAlignment="1" applyProtection="1">
      <alignment horizontal="left" vertical="top"/>
    </xf>
    <xf numFmtId="0" fontId="23" fillId="0" borderId="10" xfId="70" applyFont="1" applyFill="1" applyBorder="1" applyAlignment="1">
      <alignment horizontal="left" vertical="top" wrapText="1"/>
    </xf>
    <xf numFmtId="0" fontId="23" fillId="0" borderId="10" xfId="70" applyFont="1" applyFill="1" applyBorder="1" applyAlignment="1">
      <alignment horizontal="right" vertical="top" wrapText="1"/>
    </xf>
    <xf numFmtId="0" fontId="23" fillId="0" borderId="11" xfId="70" applyFont="1" applyFill="1" applyBorder="1" applyAlignment="1">
      <alignment horizontal="left" vertical="top" wrapText="1"/>
    </xf>
    <xf numFmtId="167" fontId="23" fillId="0" borderId="11" xfId="70" applyNumberFormat="1" applyFont="1" applyFill="1" applyBorder="1" applyAlignment="1">
      <alignment horizontal="right" vertical="top" wrapText="1"/>
    </xf>
    <xf numFmtId="1" fontId="23" fillId="0" borderId="0" xfId="51" applyNumberFormat="1" applyFont="1" applyFill="1" applyBorder="1" applyAlignment="1" applyProtection="1">
      <alignment horizontal="right"/>
    </xf>
    <xf numFmtId="1" fontId="23" fillId="0" borderId="0" xfId="44" applyNumberFormat="1" applyFont="1" applyFill="1" applyBorder="1" applyAlignment="1">
      <alignment horizontal="right" wrapText="1"/>
    </xf>
    <xf numFmtId="1" fontId="23" fillId="0" borderId="0" xfId="44" applyNumberFormat="1" applyFont="1" applyFill="1" applyAlignment="1">
      <alignment horizontal="right" wrapText="1"/>
    </xf>
    <xf numFmtId="167" fontId="22" fillId="0" borderId="0" xfId="44" applyNumberFormat="1" applyFont="1" applyFill="1" applyBorder="1" applyAlignment="1">
      <alignment horizontal="right" vertical="top" wrapText="1"/>
    </xf>
    <xf numFmtId="1" fontId="23" fillId="0" borderId="0" xfId="44" applyNumberFormat="1" applyFont="1" applyFill="1" applyBorder="1" applyAlignment="1" applyProtection="1">
      <alignment horizontal="right" wrapText="1"/>
    </xf>
    <xf numFmtId="171" fontId="23" fillId="0" borderId="0" xfId="44" applyNumberFormat="1" applyFont="1" applyFill="1" applyBorder="1" applyAlignment="1">
      <alignment horizontal="left" vertical="top" wrapText="1"/>
    </xf>
    <xf numFmtId="1" fontId="23" fillId="0" borderId="0" xfId="44" applyNumberFormat="1" applyFont="1" applyFill="1" applyAlignment="1" applyProtection="1">
      <alignment horizontal="right" wrapText="1"/>
    </xf>
    <xf numFmtId="49" fontId="23" fillId="0" borderId="0" xfId="46" applyNumberFormat="1" applyFont="1" applyFill="1" applyBorder="1" applyAlignment="1">
      <alignment horizontal="right" vertical="top" wrapText="1"/>
    </xf>
    <xf numFmtId="0" fontId="23" fillId="0" borderId="10" xfId="50" applyFont="1" applyFill="1" applyBorder="1" applyAlignment="1">
      <alignment horizontal="left" wrapText="1"/>
    </xf>
    <xf numFmtId="0" fontId="22" fillId="0" borderId="10" xfId="50" applyFont="1" applyFill="1" applyBorder="1" applyAlignment="1" applyProtection="1">
      <alignment horizontal="left" wrapText="1"/>
    </xf>
    <xf numFmtId="43" fontId="23" fillId="0" borderId="10" xfId="28" applyFont="1" applyFill="1" applyBorder="1" applyAlignment="1">
      <alignment horizontal="right" vertical="center"/>
    </xf>
    <xf numFmtId="0" fontId="22" fillId="0" borderId="0" xfId="50" applyNumberFormat="1" applyFont="1" applyFill="1" applyBorder="1" applyAlignment="1">
      <alignment horizontal="center"/>
    </xf>
    <xf numFmtId="0" fontId="22" fillId="0" borderId="0" xfId="50" applyFont="1" applyFill="1" applyAlignment="1" applyProtection="1">
      <alignment horizontal="center" vertical="top" wrapText="1"/>
    </xf>
    <xf numFmtId="164" fontId="23" fillId="0" borderId="0" xfId="64" applyNumberFormat="1" applyFont="1" applyFill="1" applyAlignment="1" applyProtection="1">
      <alignment horizontal="right" wrapText="1"/>
    </xf>
    <xf numFmtId="0" fontId="23" fillId="0" borderId="12" xfId="44" applyFont="1" applyFill="1" applyBorder="1" applyAlignment="1">
      <alignment vertical="top"/>
    </xf>
    <xf numFmtId="181" fontId="23" fillId="0" borderId="0" xfId="50" applyNumberFormat="1" applyFont="1" applyFill="1" applyAlignment="1">
      <alignment horizontal="right" vertical="top" wrapText="1"/>
    </xf>
    <xf numFmtId="0" fontId="23" fillId="0" borderId="10" xfId="50" applyNumberFormat="1" applyFont="1" applyFill="1" applyBorder="1" applyAlignment="1" applyProtection="1"/>
    <xf numFmtId="0" fontId="23" fillId="0" borderId="0" xfId="50" applyNumberFormat="1" applyFont="1" applyFill="1" applyBorder="1" applyAlignment="1" applyProtection="1"/>
    <xf numFmtId="0" fontId="23" fillId="0" borderId="0" xfId="53" applyNumberFormat="1" applyFont="1" applyFill="1" applyAlignment="1"/>
    <xf numFmtId="0" fontId="23" fillId="0" borderId="0" xfId="53" applyFont="1" applyFill="1" applyAlignment="1">
      <alignment horizontal="left" vertical="top" wrapText="1"/>
    </xf>
    <xf numFmtId="167" fontId="23" fillId="0" borderId="0" xfId="53" applyNumberFormat="1" applyFont="1" applyFill="1" applyAlignment="1">
      <alignment horizontal="right" vertical="top" wrapText="1"/>
    </xf>
    <xf numFmtId="0" fontId="23" fillId="0" borderId="0" xfId="53" applyNumberFormat="1" applyFont="1" applyFill="1" applyBorder="1" applyAlignment="1"/>
    <xf numFmtId="0" fontId="23" fillId="0" borderId="0" xfId="53" applyFont="1" applyFill="1" applyBorder="1" applyAlignment="1" applyProtection="1">
      <alignment horizontal="left" vertical="justify" wrapText="1"/>
    </xf>
    <xf numFmtId="0" fontId="22" fillId="0" borderId="0" xfId="53" applyFont="1" applyFill="1" applyBorder="1" applyAlignment="1" applyProtection="1">
      <alignment horizontal="left" vertical="justify" wrapText="1"/>
    </xf>
    <xf numFmtId="0" fontId="23" fillId="0" borderId="10" xfId="53" applyNumberFormat="1" applyFont="1" applyFill="1" applyBorder="1"/>
    <xf numFmtId="0" fontId="23" fillId="0" borderId="10" xfId="53" applyNumberFormat="1" applyFont="1" applyFill="1" applyBorder="1" applyAlignment="1">
      <alignment horizontal="right"/>
    </xf>
    <xf numFmtId="0" fontId="23" fillId="0" borderId="11" xfId="53" applyFont="1" applyFill="1" applyBorder="1" applyAlignment="1">
      <alignment horizontal="right" vertical="top" wrapText="1"/>
    </xf>
    <xf numFmtId="171" fontId="23" fillId="0" borderId="11" xfId="53" applyNumberFormat="1" applyFont="1" applyFill="1" applyBorder="1" applyAlignment="1">
      <alignment horizontal="right" vertical="top" wrapText="1"/>
    </xf>
    <xf numFmtId="0" fontId="23" fillId="0" borderId="11" xfId="0" applyFont="1" applyFill="1" applyBorder="1" applyAlignment="1">
      <alignment vertical="center" wrapText="1"/>
    </xf>
    <xf numFmtId="0" fontId="23" fillId="0" borderId="0" xfId="53" applyFont="1" applyFill="1" applyBorder="1" applyAlignment="1" applyProtection="1">
      <alignment horizontal="left" vertical="top" wrapText="1"/>
    </xf>
    <xf numFmtId="0" fontId="23" fillId="0" borderId="0" xfId="48" applyFont="1" applyFill="1" applyBorder="1" applyAlignment="1" applyProtection="1">
      <alignment horizontal="center" vertical="top"/>
    </xf>
    <xf numFmtId="0" fontId="23" fillId="0" borderId="0" xfId="64" applyNumberFormat="1" applyFont="1" applyFill="1" applyAlignment="1" applyProtection="1">
      <alignment wrapText="1"/>
    </xf>
    <xf numFmtId="190" fontId="23" fillId="0" borderId="0" xfId="50" applyNumberFormat="1" applyFont="1" applyFill="1" applyBorder="1" applyAlignment="1">
      <alignment horizontal="right" vertical="top" wrapText="1"/>
    </xf>
    <xf numFmtId="0" fontId="23" fillId="0" borderId="0" xfId="44" applyFont="1" applyFill="1" applyAlignment="1">
      <alignment horizontal="center" vertical="top" wrapText="1"/>
    </xf>
    <xf numFmtId="0" fontId="23" fillId="0" borderId="0" xfId="49" applyFont="1" applyFill="1" applyBorder="1" applyAlignment="1">
      <alignment horizontal="right" vertical="top"/>
    </xf>
    <xf numFmtId="0" fontId="34" fillId="0" borderId="0" xfId="50" applyFont="1" applyFill="1" applyBorder="1" applyAlignment="1" applyProtection="1">
      <alignment horizontal="left" vertical="top"/>
    </xf>
    <xf numFmtId="0" fontId="34" fillId="0" borderId="11" xfId="50" applyFont="1" applyFill="1" applyBorder="1" applyAlignment="1" applyProtection="1">
      <alignment horizontal="left" vertical="top"/>
    </xf>
    <xf numFmtId="43" fontId="25" fillId="0" borderId="0" xfId="28" applyFont="1" applyFill="1" applyBorder="1" applyAlignment="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48" applyFont="1" applyFill="1" applyBorder="1" applyAlignment="1" applyProtection="1">
      <alignment horizontal="left" vertical="top" wrapText="1"/>
    </xf>
    <xf numFmtId="0" fontId="23" fillId="0" borderId="0" xfId="44" applyFont="1" applyFill="1" applyBorder="1" applyAlignment="1">
      <alignment horizontal="left" vertical="top" wrapText="1"/>
    </xf>
    <xf numFmtId="0" fontId="23" fillId="0" borderId="0" xfId="50" applyFont="1" applyFill="1" applyBorder="1" applyAlignment="1">
      <alignment horizontal="left" vertical="top" wrapText="1"/>
    </xf>
    <xf numFmtId="0" fontId="22" fillId="0" borderId="0" xfId="50" applyNumberFormat="1" applyFont="1" applyFill="1" applyBorder="1" applyAlignment="1" applyProtection="1">
      <alignment horizontal="center"/>
    </xf>
    <xf numFmtId="0" fontId="22" fillId="0" borderId="0" xfId="50" applyFont="1" applyFill="1" applyBorder="1" applyAlignment="1" applyProtection="1">
      <alignment horizontal="center"/>
    </xf>
    <xf numFmtId="0" fontId="22" fillId="0" borderId="0" xfId="44" applyNumberFormat="1" applyFont="1" applyFill="1" applyBorder="1" applyAlignment="1" applyProtection="1">
      <alignment horizontal="center"/>
    </xf>
    <xf numFmtId="0" fontId="23" fillId="0" borderId="0" xfId="53" applyFont="1" applyFill="1" applyBorder="1" applyAlignment="1" applyProtection="1">
      <alignment horizontal="left" vertical="top" wrapText="1"/>
    </xf>
    <xf numFmtId="0" fontId="23" fillId="0" borderId="0" xfId="50" applyFont="1" applyFill="1" applyAlignment="1">
      <alignment horizontal="left" vertical="top" wrapText="1"/>
    </xf>
    <xf numFmtId="0" fontId="23" fillId="0" borderId="0" xfId="50" applyFont="1" applyFill="1" applyBorder="1" applyAlignment="1" applyProtection="1">
      <alignment horizontal="left" vertical="top" wrapText="1"/>
    </xf>
    <xf numFmtId="0" fontId="23" fillId="0" borderId="0" xfId="50" applyFont="1" applyFill="1" applyAlignment="1">
      <alignment horizontal="center"/>
    </xf>
    <xf numFmtId="0" fontId="25" fillId="0" borderId="0" xfId="0" applyFont="1" applyFill="1" applyAlignment="1">
      <alignment horizontal="center" vertical="center"/>
    </xf>
    <xf numFmtId="0" fontId="23" fillId="0" borderId="0" xfId="44" applyFont="1" applyFill="1" applyBorder="1" applyAlignment="1">
      <alignment horizontal="left" vertical="center" wrapText="1"/>
    </xf>
    <xf numFmtId="0" fontId="23" fillId="0" borderId="0" xfId="70" applyFont="1" applyFill="1" applyBorder="1" applyAlignment="1">
      <alignment horizontal="left" vertical="top" wrapText="1"/>
    </xf>
    <xf numFmtId="0" fontId="23" fillId="0" borderId="0" xfId="44" applyFont="1" applyFill="1" applyBorder="1" applyAlignment="1" applyProtection="1">
      <alignment horizontal="left" vertical="top" wrapText="1"/>
    </xf>
    <xf numFmtId="164" fontId="23" fillId="0" borderId="0" xfId="64" applyFont="1" applyFill="1" applyBorder="1" applyAlignment="1">
      <alignment horizontal="center" wrapText="1"/>
    </xf>
    <xf numFmtId="179" fontId="23" fillId="0" borderId="11" xfId="50" applyNumberFormat="1" applyFont="1" applyFill="1" applyBorder="1" applyAlignment="1">
      <alignment horizontal="right" vertical="top" wrapText="1"/>
    </xf>
    <xf numFmtId="0" fontId="34" fillId="0" borderId="0" xfId="44" applyFont="1" applyFill="1" applyBorder="1" applyAlignment="1" applyProtection="1">
      <alignment horizontal="left" vertical="top"/>
    </xf>
    <xf numFmtId="166" fontId="23" fillId="25" borderId="0" xfId="71" applyFont="1" applyFill="1" applyBorder="1" applyAlignment="1">
      <alignment horizontal="right" vertical="top" wrapText="1"/>
    </xf>
    <xf numFmtId="166" fontId="23" fillId="0" borderId="0" xfId="71" quotePrefix="1" applyFont="1" applyFill="1" applyBorder="1" applyAlignment="1">
      <alignment horizontal="center" vertical="top" wrapText="1"/>
    </xf>
    <xf numFmtId="184" fontId="22" fillId="0" borderId="0" xfId="50" applyNumberFormat="1" applyFont="1" applyFill="1" applyBorder="1" applyAlignment="1" applyProtection="1">
      <alignment horizontal="left" vertical="top" wrapText="1"/>
    </xf>
    <xf numFmtId="0" fontId="23" fillId="0" borderId="12" xfId="50" applyFont="1" applyFill="1" applyBorder="1" applyAlignment="1">
      <alignment vertical="top" wrapText="1"/>
    </xf>
    <xf numFmtId="0" fontId="22" fillId="0" borderId="12" xfId="50" applyFont="1" applyFill="1" applyBorder="1" applyAlignment="1">
      <alignment horizontal="right" vertical="top" wrapText="1"/>
    </xf>
    <xf numFmtId="0" fontId="22" fillId="0" borderId="12" xfId="50" applyFont="1" applyFill="1" applyBorder="1" applyAlignment="1">
      <alignment vertical="top" wrapText="1"/>
    </xf>
    <xf numFmtId="167" fontId="23" fillId="0" borderId="11" xfId="50" applyNumberFormat="1" applyFont="1" applyFill="1" applyBorder="1" applyAlignment="1">
      <alignment horizontal="right" vertical="top"/>
    </xf>
    <xf numFmtId="0" fontId="33" fillId="0" borderId="12" xfId="44" applyFont="1" applyFill="1" applyBorder="1"/>
    <xf numFmtId="0" fontId="34" fillId="0" borderId="12" xfId="44" applyFont="1" applyFill="1" applyBorder="1"/>
    <xf numFmtId="0" fontId="23" fillId="0" borderId="0" xfId="44" applyNumberFormat="1" applyFont="1" applyFill="1" applyBorder="1" applyAlignment="1">
      <alignment horizontal="center" wrapText="1"/>
    </xf>
    <xf numFmtId="0" fontId="23" fillId="0" borderId="0" xfId="64" applyNumberFormat="1" applyFont="1" applyFill="1" applyBorder="1" applyAlignment="1">
      <alignment horizontal="center" wrapText="1"/>
    </xf>
    <xf numFmtId="0" fontId="22" fillId="0" borderId="0" xfId="44" applyFont="1" applyFill="1" applyBorder="1" applyAlignment="1" applyProtection="1">
      <alignment vertical="top" wrapText="1"/>
    </xf>
    <xf numFmtId="1" fontId="23" fillId="0" borderId="0" xfId="51" applyNumberFormat="1" applyFont="1" applyFill="1" applyBorder="1" applyAlignment="1" applyProtection="1">
      <alignment horizontal="center"/>
    </xf>
    <xf numFmtId="1" fontId="23" fillId="0" borderId="0" xfId="44" applyNumberFormat="1" applyFont="1" applyFill="1" applyBorder="1" applyAlignment="1">
      <alignment horizontal="center" wrapText="1"/>
    </xf>
    <xf numFmtId="1" fontId="23" fillId="0" borderId="0" xfId="44" applyNumberFormat="1" applyFont="1" applyFill="1" applyAlignment="1">
      <alignment horizontal="center" wrapText="1"/>
    </xf>
    <xf numFmtId="0" fontId="23" fillId="0" borderId="0" xfId="44" applyNumberFormat="1" applyFont="1" applyFill="1" applyAlignment="1">
      <alignment horizontal="center" wrapText="1"/>
    </xf>
    <xf numFmtId="1" fontId="23" fillId="0" borderId="0" xfId="44" applyNumberFormat="1" applyFont="1" applyFill="1" applyBorder="1" applyAlignment="1" applyProtection="1">
      <alignment horizontal="center" wrapText="1"/>
    </xf>
    <xf numFmtId="0" fontId="23" fillId="0" borderId="0" xfId="44" applyNumberFormat="1" applyFont="1" applyFill="1" applyAlignment="1" applyProtection="1">
      <alignment horizontal="center" wrapText="1"/>
    </xf>
    <xf numFmtId="1" fontId="23" fillId="0" borderId="0" xfId="44" applyNumberFormat="1" applyFont="1" applyFill="1" applyAlignment="1" applyProtection="1">
      <alignment horizontal="center" wrapText="1"/>
    </xf>
    <xf numFmtId="49" fontId="23" fillId="0" borderId="11" xfId="44" applyNumberFormat="1" applyFont="1" applyFill="1" applyBorder="1" applyAlignment="1">
      <alignment horizontal="right" vertical="top" wrapText="1"/>
    </xf>
    <xf numFmtId="167" fontId="23" fillId="0" borderId="11" xfId="44" applyNumberFormat="1" applyFont="1" applyFill="1" applyBorder="1" applyAlignment="1">
      <alignment horizontal="right" vertical="top" wrapText="1"/>
    </xf>
    <xf numFmtId="164" fontId="23" fillId="0" borderId="0" xfId="64" applyFont="1" applyFill="1" applyAlignment="1" applyProtection="1">
      <alignment horizontal="center" wrapText="1"/>
    </xf>
    <xf numFmtId="0" fontId="23" fillId="0" borderId="0" xfId="44" applyFont="1" applyFill="1" applyBorder="1" applyAlignment="1">
      <alignment horizontal="center" wrapText="1"/>
    </xf>
    <xf numFmtId="0" fontId="23" fillId="0" borderId="0" xfId="50" applyFont="1" applyFill="1" applyBorder="1" applyAlignment="1">
      <alignment horizontal="center" wrapText="1"/>
    </xf>
    <xf numFmtId="0" fontId="23" fillId="0" borderId="12" xfId="44" applyFont="1" applyFill="1" applyBorder="1" applyAlignment="1">
      <alignment horizontal="right" vertical="top"/>
    </xf>
    <xf numFmtId="0" fontId="23" fillId="0" borderId="0" xfId="53" applyFont="1" applyFill="1" applyBorder="1" applyAlignment="1" applyProtection="1">
      <alignment vertical="top" wrapText="1"/>
    </xf>
    <xf numFmtId="0" fontId="23" fillId="0" borderId="12" xfId="0" applyFont="1" applyFill="1" applyBorder="1" applyAlignment="1">
      <alignment vertical="top" wrapText="1"/>
    </xf>
    <xf numFmtId="0" fontId="23" fillId="0" borderId="0" xfId="44" quotePrefix="1" applyNumberFormat="1" applyFont="1" applyFill="1" applyAlignment="1" applyProtection="1">
      <alignment horizontal="center" wrapText="1"/>
    </xf>
    <xf numFmtId="0" fontId="24" fillId="25" borderId="0" xfId="0" applyFont="1" applyFill="1" applyBorder="1" applyAlignment="1">
      <alignment horizontal="right"/>
    </xf>
    <xf numFmtId="0" fontId="22" fillId="25" borderId="10" xfId="0" applyFont="1" applyFill="1" applyBorder="1" applyAlignment="1">
      <alignment horizontal="right"/>
    </xf>
    <xf numFmtId="0" fontId="23" fillId="25" borderId="0" xfId="0" applyFont="1" applyFill="1" applyBorder="1" applyAlignment="1">
      <alignment horizontal="right"/>
    </xf>
    <xf numFmtId="0" fontId="22" fillId="25" borderId="0" xfId="0" applyFont="1" applyFill="1" applyBorder="1" applyAlignment="1">
      <alignment horizontal="right"/>
    </xf>
    <xf numFmtId="0" fontId="23" fillId="25" borderId="10" xfId="0" applyFont="1" applyFill="1" applyBorder="1" applyAlignment="1">
      <alignment horizontal="right"/>
    </xf>
    <xf numFmtId="0" fontId="23" fillId="25" borderId="0" xfId="0" applyFont="1" applyFill="1" applyBorder="1"/>
    <xf numFmtId="0" fontId="23" fillId="25" borderId="0" xfId="0" applyFont="1" applyFill="1"/>
    <xf numFmtId="0" fontId="25" fillId="25" borderId="11" xfId="0" applyFont="1" applyFill="1" applyBorder="1" applyAlignment="1">
      <alignment horizontal="right"/>
    </xf>
    <xf numFmtId="0" fontId="22" fillId="25" borderId="13" xfId="0" applyFont="1" applyFill="1" applyBorder="1" applyAlignment="1">
      <alignment horizontal="center"/>
    </xf>
    <xf numFmtId="0" fontId="22" fillId="25" borderId="14" xfId="47" applyFont="1" applyFill="1" applyBorder="1" applyAlignment="1" applyProtection="1">
      <alignment horizontal="center" vertical="center" wrapText="1"/>
    </xf>
    <xf numFmtId="0" fontId="23" fillId="25" borderId="0" xfId="44" applyNumberFormat="1" applyFont="1" applyFill="1" applyAlignment="1" applyProtection="1">
      <alignment horizontal="right"/>
    </xf>
    <xf numFmtId="0" fontId="33" fillId="25" borderId="0" xfId="53" applyFont="1" applyFill="1" applyBorder="1" applyAlignment="1" applyProtection="1">
      <alignment vertical="top" wrapText="1"/>
    </xf>
    <xf numFmtId="169" fontId="33" fillId="25" borderId="11" xfId="53" applyNumberFormat="1" applyFont="1" applyFill="1" applyBorder="1" applyAlignment="1">
      <alignment vertical="top" wrapText="1"/>
    </xf>
    <xf numFmtId="0" fontId="33" fillId="25" borderId="11" xfId="53" applyFont="1" applyFill="1" applyBorder="1" applyAlignment="1" applyProtection="1">
      <alignment horizontal="left" vertical="top" wrapText="1"/>
    </xf>
    <xf numFmtId="0" fontId="23" fillId="0" borderId="0" xfId="48" applyFont="1" applyFill="1" applyBorder="1" applyAlignment="1" applyProtection="1">
      <alignment horizontal="left" vertical="top" wrapText="1"/>
    </xf>
    <xf numFmtId="0" fontId="23" fillId="0" borderId="0" xfId="44" applyFont="1" applyFill="1" applyBorder="1" applyAlignment="1">
      <alignment horizontal="left" vertical="top" wrapText="1"/>
    </xf>
    <xf numFmtId="0" fontId="23" fillId="0" borderId="0" xfId="44" applyFont="1" applyFill="1" applyAlignment="1">
      <alignment horizontal="left" vertical="top" wrapText="1"/>
    </xf>
    <xf numFmtId="0" fontId="23" fillId="0" borderId="0" xfId="53" applyFont="1" applyFill="1" applyBorder="1" applyAlignment="1" applyProtection="1">
      <alignment horizontal="left" vertical="top" wrapText="1"/>
    </xf>
    <xf numFmtId="0" fontId="23" fillId="0" borderId="0" xfId="44" applyFont="1" applyFill="1" applyAlignment="1">
      <alignment horizontal="left" vertical="top"/>
    </xf>
    <xf numFmtId="0" fontId="23" fillId="0" borderId="11" xfId="50" applyFont="1" applyFill="1" applyBorder="1" applyAlignment="1" applyProtection="1">
      <alignment horizontal="left" vertical="top" wrapText="1"/>
    </xf>
    <xf numFmtId="0" fontId="23" fillId="0" borderId="0" xfId="44" applyFont="1" applyFill="1" applyBorder="1" applyAlignment="1" applyProtection="1">
      <alignment horizontal="left" vertical="top" wrapText="1"/>
    </xf>
    <xf numFmtId="0" fontId="23" fillId="0" borderId="0" xfId="44" applyFont="1" applyFill="1" applyAlignment="1">
      <alignment horizontal="left"/>
    </xf>
    <xf numFmtId="0" fontId="23" fillId="0" borderId="0" xfId="49" applyFont="1" applyFill="1" applyBorder="1" applyAlignment="1">
      <alignment horizontal="left" vertical="top" wrapText="1"/>
    </xf>
    <xf numFmtId="0" fontId="23" fillId="0" borderId="0" xfId="50" applyFont="1" applyFill="1" applyBorder="1" applyAlignment="1">
      <alignment horizontal="left" vertical="top" wrapText="1"/>
    </xf>
    <xf numFmtId="0" fontId="23" fillId="0" borderId="0" xfId="53" applyFont="1" applyFill="1" applyBorder="1" applyAlignment="1" applyProtection="1">
      <alignment horizontal="left" vertical="top" wrapText="1"/>
    </xf>
    <xf numFmtId="0" fontId="23" fillId="0" borderId="0" xfId="44" applyFont="1" applyFill="1" applyBorder="1" applyAlignment="1" applyProtection="1">
      <alignment horizontal="left" vertical="top" wrapText="1"/>
    </xf>
    <xf numFmtId="0" fontId="23" fillId="0" borderId="0" xfId="52" applyFont="1" applyFill="1" applyBorder="1" applyAlignment="1" applyProtection="1">
      <alignment horizontal="right" vertical="center"/>
    </xf>
    <xf numFmtId="0" fontId="22" fillId="0" borderId="0" xfId="52" applyFont="1" applyFill="1" applyBorder="1" applyAlignment="1" applyProtection="1">
      <alignment horizontal="left" vertical="center"/>
    </xf>
    <xf numFmtId="0" fontId="23" fillId="0" borderId="12" xfId="52" applyNumberFormat="1" applyFont="1" applyFill="1" applyBorder="1" applyAlignment="1" applyProtection="1">
      <alignment horizontal="right" vertical="center"/>
    </xf>
    <xf numFmtId="43" fontId="23" fillId="0" borderId="12" xfId="28" applyFont="1" applyFill="1" applyBorder="1" applyAlignment="1" applyProtection="1">
      <alignment horizontal="right" vertical="center" wrapText="1"/>
    </xf>
    <xf numFmtId="0" fontId="23" fillId="0" borderId="0" xfId="52" applyNumberFormat="1" applyFont="1" applyFill="1" applyBorder="1" applyAlignment="1" applyProtection="1">
      <alignment horizontal="right" vertical="center"/>
    </xf>
    <xf numFmtId="0" fontId="23" fillId="0" borderId="0" xfId="52" applyFont="1" applyFill="1" applyAlignment="1" applyProtection="1">
      <alignment vertical="center"/>
    </xf>
    <xf numFmtId="0" fontId="23" fillId="0" borderId="0" xfId="52" applyFont="1" applyFill="1" applyBorder="1" applyAlignment="1" applyProtection="1">
      <alignment horizontal="left" vertical="center"/>
    </xf>
    <xf numFmtId="0" fontId="34" fillId="0" borderId="0" xfId="50" applyFont="1" applyFill="1" applyBorder="1"/>
    <xf numFmtId="0" fontId="23" fillId="0" borderId="0" xfId="71" applyNumberFormat="1" applyFont="1" applyFill="1" applyBorder="1" applyAlignment="1">
      <alignment vertical="top" wrapText="1"/>
    </xf>
    <xf numFmtId="166" fontId="23" fillId="0" borderId="0" xfId="71" applyFont="1" applyFill="1" applyAlignment="1">
      <alignment vertical="top"/>
    </xf>
    <xf numFmtId="0" fontId="23" fillId="0" borderId="0" xfId="44" applyFont="1" applyFill="1" applyBorder="1" applyAlignment="1">
      <alignment horizontal="center" vertical="center" wrapText="1"/>
    </xf>
    <xf numFmtId="0" fontId="23" fillId="0" borderId="0" xfId="44" applyNumberFormat="1" applyFont="1" applyFill="1" applyBorder="1" applyAlignment="1" applyProtection="1">
      <alignment horizontal="center" vertical="center" wrapText="1"/>
    </xf>
    <xf numFmtId="49" fontId="22" fillId="0" borderId="0" xfId="44" applyNumberFormat="1" applyFont="1" applyFill="1" applyBorder="1" applyAlignment="1">
      <alignment horizontal="right" vertical="top" wrapText="1"/>
    </xf>
    <xf numFmtId="0" fontId="23" fillId="0" borderId="0" xfId="50" applyFont="1" applyFill="1" applyBorder="1" applyAlignment="1" applyProtection="1">
      <alignment horizontal="left" vertical="top" wrapText="1"/>
    </xf>
    <xf numFmtId="0" fontId="23" fillId="0" borderId="0" xfId="70" applyFont="1" applyFill="1" applyBorder="1" applyAlignment="1" applyProtection="1">
      <alignment horizontal="left" vertical="top" wrapText="1"/>
    </xf>
    <xf numFmtId="0" fontId="23" fillId="0" borderId="0" xfId="50" applyFont="1" applyFill="1" applyBorder="1" applyAlignment="1" applyProtection="1">
      <alignment horizontal="left" vertical="top" wrapText="1"/>
    </xf>
    <xf numFmtId="0" fontId="23" fillId="0" borderId="12" xfId="70" applyFont="1" applyFill="1" applyBorder="1" applyAlignment="1">
      <alignment vertical="center" wrapText="1"/>
    </xf>
    <xf numFmtId="0" fontId="23" fillId="0" borderId="12" xfId="70" applyFont="1" applyFill="1" applyBorder="1" applyAlignment="1">
      <alignment horizontal="right" vertical="center" wrapText="1"/>
    </xf>
    <xf numFmtId="0" fontId="23" fillId="0" borderId="12" xfId="70" applyFont="1" applyFill="1" applyBorder="1" applyAlignment="1">
      <alignment horizontal="left" vertical="center"/>
    </xf>
    <xf numFmtId="0" fontId="23" fillId="0" borderId="12" xfId="52" applyFont="1" applyFill="1" applyBorder="1" applyAlignment="1" applyProtection="1">
      <alignment horizontal="center" vertical="top"/>
    </xf>
    <xf numFmtId="0" fontId="23" fillId="0" borderId="0" xfId="52" applyFont="1" applyFill="1" applyBorder="1" applyAlignment="1" applyProtection="1">
      <alignment horizontal="center" vertical="top"/>
    </xf>
    <xf numFmtId="0" fontId="23" fillId="0" borderId="0" xfId="50" applyNumberFormat="1" applyFont="1" applyFill="1" applyBorder="1" applyAlignment="1">
      <alignment horizontal="left" vertical="top" wrapText="1"/>
    </xf>
    <xf numFmtId="0" fontId="23" fillId="0" borderId="0" xfId="48" applyFont="1" applyFill="1" applyBorder="1" applyAlignment="1" applyProtection="1">
      <alignment horizontal="left" vertical="top" wrapText="1"/>
    </xf>
    <xf numFmtId="0" fontId="23" fillId="0" borderId="0" xfId="52" applyFont="1" applyFill="1" applyBorder="1" applyAlignment="1" applyProtection="1">
      <alignment horizontal="left" vertical="top" wrapText="1"/>
    </xf>
    <xf numFmtId="0" fontId="23" fillId="0" borderId="0" xfId="53" applyNumberFormat="1" applyFont="1" applyFill="1" applyBorder="1" applyAlignment="1" applyProtection="1">
      <alignment horizontal="left" vertical="top"/>
    </xf>
    <xf numFmtId="0" fontId="23" fillId="0" borderId="0" xfId="44" applyFont="1" applyFill="1" applyBorder="1" applyAlignment="1">
      <alignment horizontal="left" vertical="top" wrapText="1"/>
    </xf>
    <xf numFmtId="175" fontId="23" fillId="0" borderId="0" xfId="50" applyNumberFormat="1" applyFont="1" applyFill="1" applyBorder="1" applyAlignment="1">
      <alignment horizontal="left" vertical="top" wrapText="1"/>
    </xf>
    <xf numFmtId="0" fontId="33" fillId="0" borderId="0" xfId="50" applyFont="1" applyFill="1" applyBorder="1" applyAlignment="1">
      <alignment horizontal="left" vertical="top" wrapText="1"/>
    </xf>
    <xf numFmtId="0" fontId="23" fillId="0" borderId="0" xfId="50" applyFont="1" applyFill="1" applyBorder="1" applyAlignment="1">
      <alignment horizontal="left" vertical="top" wrapText="1"/>
    </xf>
    <xf numFmtId="0" fontId="33" fillId="25" borderId="0" xfId="50" applyFont="1" applyFill="1" applyBorder="1" applyAlignment="1">
      <alignment horizontal="left" vertical="top"/>
    </xf>
    <xf numFmtId="0" fontId="23" fillId="0" borderId="0" xfId="44" applyFont="1" applyFill="1" applyBorder="1" applyAlignment="1">
      <alignment horizontal="left" wrapText="1"/>
    </xf>
    <xf numFmtId="0" fontId="23" fillId="25" borderId="0" xfId="50" applyNumberFormat="1" applyFont="1" applyFill="1" applyBorder="1" applyAlignment="1">
      <alignment horizontal="left" vertical="top" wrapText="1"/>
    </xf>
    <xf numFmtId="0" fontId="33" fillId="0" borderId="12" xfId="52" applyFont="1" applyFill="1" applyBorder="1" applyAlignment="1" applyProtection="1">
      <alignment horizontal="center"/>
    </xf>
    <xf numFmtId="0" fontId="33" fillId="0" borderId="0" xfId="52" applyFont="1" applyFill="1" applyBorder="1" applyAlignment="1" applyProtection="1">
      <alignment horizontal="center"/>
    </xf>
    <xf numFmtId="166" fontId="23" fillId="0" borderId="0" xfId="71" applyFont="1" applyFill="1" applyBorder="1" applyAlignment="1">
      <alignment horizontal="left" vertical="top" wrapText="1"/>
    </xf>
    <xf numFmtId="0" fontId="23" fillId="0" borderId="0" xfId="44" applyFont="1" applyFill="1" applyBorder="1" applyAlignment="1">
      <alignment horizontal="left" vertical="center" wrapText="1"/>
    </xf>
    <xf numFmtId="0" fontId="23" fillId="0" borderId="0" xfId="49" applyFont="1" applyFill="1" applyBorder="1" applyAlignment="1">
      <alignment horizontal="left" vertical="top" wrapText="1"/>
    </xf>
    <xf numFmtId="0" fontId="23" fillId="0" borderId="0" xfId="50" applyFont="1" applyFill="1" applyBorder="1" applyAlignment="1">
      <alignment horizontal="left" vertical="top"/>
    </xf>
    <xf numFmtId="0" fontId="23" fillId="0" borderId="12" xfId="52" applyFont="1" applyFill="1" applyBorder="1" applyAlignment="1" applyProtection="1">
      <alignment horizontal="center" vertical="top"/>
    </xf>
    <xf numFmtId="0" fontId="23" fillId="0" borderId="0" xfId="52" applyFont="1" applyFill="1" applyBorder="1" applyAlignment="1" applyProtection="1">
      <alignment horizontal="center" vertical="top"/>
    </xf>
    <xf numFmtId="0" fontId="23" fillId="0" borderId="0" xfId="50" applyNumberFormat="1" applyFont="1" applyFill="1" applyBorder="1" applyAlignment="1">
      <alignment horizontal="left" vertical="top" wrapText="1"/>
    </xf>
    <xf numFmtId="0" fontId="23" fillId="0" borderId="0" xfId="48" applyFont="1" applyFill="1" applyBorder="1" applyAlignment="1" applyProtection="1">
      <alignment horizontal="left" vertical="top" wrapText="1"/>
    </xf>
    <xf numFmtId="0" fontId="23" fillId="0" borderId="0" xfId="52" applyFont="1" applyFill="1" applyBorder="1" applyAlignment="1" applyProtection="1">
      <alignment horizontal="left" vertical="top" wrapText="1"/>
    </xf>
    <xf numFmtId="0" fontId="22" fillId="0" borderId="0" xfId="52"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2" fillId="0" borderId="0" xfId="48" applyFont="1" applyFill="1" applyAlignment="1" applyProtection="1">
      <alignment horizontal="center"/>
    </xf>
    <xf numFmtId="0" fontId="25" fillId="0" borderId="0" xfId="0" applyFont="1" applyFill="1" applyAlignment="1">
      <alignment horizontal="center" vertical="top"/>
    </xf>
    <xf numFmtId="0" fontId="23" fillId="0" borderId="0" xfId="51" applyNumberFormat="1" applyFont="1" applyFill="1" applyBorder="1" applyAlignment="1" applyProtection="1">
      <alignment horizontal="center"/>
    </xf>
    <xf numFmtId="0" fontId="22" fillId="0" borderId="0" xfId="48" applyFont="1" applyFill="1" applyBorder="1" applyAlignment="1" applyProtection="1">
      <alignment horizontal="left" vertical="top" wrapText="1"/>
    </xf>
    <xf numFmtId="0" fontId="22" fillId="0" borderId="0" xfId="48" applyFont="1" applyFill="1" applyBorder="1" applyAlignment="1" applyProtection="1">
      <alignment horizontal="left" vertical="center" wrapText="1"/>
    </xf>
    <xf numFmtId="0" fontId="23" fillId="0" borderId="0" xfId="48" applyFont="1" applyFill="1" applyBorder="1" applyAlignment="1" applyProtection="1">
      <alignment horizontal="left" vertical="center" wrapText="1"/>
    </xf>
    <xf numFmtId="0" fontId="23" fillId="0" borderId="12" xfId="52" applyFont="1" applyFill="1" applyBorder="1" applyAlignment="1" applyProtection="1">
      <alignment horizontal="center"/>
    </xf>
    <xf numFmtId="0" fontId="23" fillId="0" borderId="0" xfId="52" applyFont="1" applyFill="1" applyBorder="1" applyAlignment="1" applyProtection="1">
      <alignment horizontal="center"/>
    </xf>
    <xf numFmtId="0" fontId="23" fillId="0" borderId="0" xfId="53" applyNumberFormat="1" applyFont="1" applyFill="1" applyBorder="1" applyAlignment="1" applyProtection="1">
      <alignment horizontal="left" vertical="top"/>
    </xf>
    <xf numFmtId="0" fontId="22" fillId="0" borderId="0" xfId="53" applyNumberFormat="1" applyFont="1" applyFill="1" applyBorder="1" applyAlignment="1" applyProtection="1">
      <alignment horizontal="center"/>
    </xf>
    <xf numFmtId="0" fontId="23" fillId="0" borderId="0" xfId="53" applyNumberFormat="1" applyFont="1" applyFill="1" applyBorder="1" applyAlignment="1" applyProtection="1">
      <alignment horizontal="left" vertical="top" wrapText="1"/>
    </xf>
    <xf numFmtId="0" fontId="23" fillId="0" borderId="0" xfId="44" applyFont="1" applyFill="1" applyBorder="1" applyAlignment="1">
      <alignment horizontal="left" vertical="top" wrapText="1"/>
    </xf>
    <xf numFmtId="175" fontId="23" fillId="0" borderId="0" xfId="50" applyNumberFormat="1" applyFont="1" applyFill="1" applyBorder="1" applyAlignment="1">
      <alignment horizontal="left" vertical="top" wrapText="1"/>
    </xf>
    <xf numFmtId="0" fontId="22" fillId="0" borderId="0" xfId="50" applyFont="1" applyFill="1" applyBorder="1" applyAlignment="1">
      <alignment horizontal="center"/>
    </xf>
    <xf numFmtId="0" fontId="22" fillId="0" borderId="0" xfId="50" applyFont="1" applyFill="1" applyAlignment="1">
      <alignment horizontal="center"/>
    </xf>
    <xf numFmtId="0" fontId="33" fillId="0" borderId="0" xfId="50" applyFont="1" applyFill="1" applyBorder="1" applyAlignment="1">
      <alignment horizontal="left" vertical="top" wrapText="1"/>
    </xf>
    <xf numFmtId="0" fontId="34" fillId="0" borderId="0" xfId="50" applyFont="1" applyFill="1" applyAlignment="1" applyProtection="1">
      <alignment horizontal="center"/>
    </xf>
    <xf numFmtId="0" fontId="23" fillId="0" borderId="0" xfId="50" applyFont="1" applyFill="1" applyBorder="1" applyAlignment="1">
      <alignment horizontal="left" vertical="top" wrapText="1"/>
    </xf>
    <xf numFmtId="0" fontId="22" fillId="0" borderId="0" xfId="50" applyNumberFormat="1" applyFont="1" applyFill="1" applyBorder="1" applyAlignment="1" applyProtection="1">
      <alignment horizontal="center"/>
    </xf>
    <xf numFmtId="0" fontId="22" fillId="0" borderId="0" xfId="50" applyFont="1" applyFill="1" applyBorder="1" applyAlignment="1" applyProtection="1">
      <alignment horizontal="center"/>
    </xf>
    <xf numFmtId="0" fontId="22" fillId="0" borderId="0" xfId="44" applyFont="1" applyFill="1" applyBorder="1" applyAlignment="1" applyProtection="1">
      <alignment horizontal="center"/>
    </xf>
    <xf numFmtId="0" fontId="22" fillId="0" borderId="0" xfId="44" applyFont="1" applyFill="1" applyAlignment="1" applyProtection="1">
      <alignment horizontal="center"/>
    </xf>
    <xf numFmtId="0" fontId="22" fillId="0" borderId="0" xfId="44" applyNumberFormat="1" applyFont="1" applyFill="1" applyBorder="1" applyAlignment="1" applyProtection="1">
      <alignment horizontal="center"/>
    </xf>
    <xf numFmtId="0" fontId="23" fillId="0" borderId="0" xfId="44" applyFont="1" applyFill="1" applyAlignment="1">
      <alignment horizontal="left" vertical="top" wrapText="1"/>
    </xf>
    <xf numFmtId="0" fontId="33" fillId="25" borderId="0" xfId="50" applyFont="1" applyFill="1" applyBorder="1" applyAlignment="1">
      <alignment horizontal="left" vertical="top"/>
    </xf>
    <xf numFmtId="0" fontId="33" fillId="25" borderId="0" xfId="50" applyFont="1" applyFill="1" applyBorder="1" applyAlignment="1">
      <alignment horizontal="left" vertical="top" wrapText="1"/>
    </xf>
    <xf numFmtId="0" fontId="34" fillId="25" borderId="0" xfId="50" applyNumberFormat="1" applyFont="1" applyFill="1" applyBorder="1" applyAlignment="1" applyProtection="1">
      <alignment horizontal="center"/>
    </xf>
    <xf numFmtId="0" fontId="35" fillId="25" borderId="0" xfId="0" applyFont="1" applyFill="1" applyAlignment="1">
      <alignment horizontal="center"/>
    </xf>
    <xf numFmtId="0" fontId="23" fillId="0" borderId="0" xfId="44" applyFont="1" applyFill="1" applyBorder="1" applyAlignment="1" applyProtection="1">
      <alignment horizontal="left"/>
    </xf>
    <xf numFmtId="0" fontId="23" fillId="0" borderId="0" xfId="44" applyFont="1" applyFill="1" applyBorder="1" applyAlignment="1">
      <alignment horizontal="left" wrapText="1"/>
    </xf>
    <xf numFmtId="0" fontId="23" fillId="0" borderId="0" xfId="0"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0" xfId="53" applyFont="1" applyFill="1" applyBorder="1" applyAlignment="1" applyProtection="1">
      <alignment horizontal="left" vertical="top" wrapText="1"/>
    </xf>
    <xf numFmtId="0" fontId="22" fillId="25" borderId="0" xfId="50" applyNumberFormat="1" applyFont="1" applyFill="1" applyBorder="1" applyAlignment="1">
      <alignment horizontal="center"/>
    </xf>
    <xf numFmtId="0" fontId="23" fillId="25" borderId="0" xfId="50" applyNumberFormat="1" applyFont="1" applyFill="1" applyBorder="1" applyAlignment="1">
      <alignment horizontal="left" vertical="center" wrapText="1"/>
    </xf>
    <xf numFmtId="0" fontId="22" fillId="0" borderId="0" xfId="50" applyFont="1" applyFill="1" applyAlignment="1" applyProtection="1">
      <alignment horizontal="center"/>
    </xf>
    <xf numFmtId="0" fontId="23" fillId="0" borderId="0" xfId="50" applyFont="1" applyFill="1" applyAlignment="1">
      <alignment horizontal="left" vertical="top" wrapText="1"/>
    </xf>
    <xf numFmtId="0" fontId="23" fillId="0" borderId="0" xfId="50" applyFont="1" applyFill="1" applyBorder="1" applyAlignment="1" applyProtection="1">
      <alignment horizontal="left" vertical="top" wrapText="1"/>
    </xf>
    <xf numFmtId="0" fontId="23" fillId="25" borderId="12" xfId="52" applyFont="1" applyFill="1" applyBorder="1" applyAlignment="1" applyProtection="1">
      <alignment horizontal="center"/>
    </xf>
    <xf numFmtId="0" fontId="23" fillId="25" borderId="0" xfId="50" applyFont="1" applyFill="1" applyBorder="1" applyAlignment="1">
      <alignment horizontal="left" vertical="top" wrapText="1"/>
    </xf>
    <xf numFmtId="0" fontId="22" fillId="25" borderId="0" xfId="50" applyNumberFormat="1" applyFont="1" applyFill="1" applyAlignment="1">
      <alignment horizontal="center"/>
    </xf>
    <xf numFmtId="0" fontId="22" fillId="25" borderId="0" xfId="50" applyNumberFormat="1" applyFont="1" applyFill="1" applyAlignment="1" applyProtection="1">
      <alignment horizontal="center"/>
    </xf>
    <xf numFmtId="0" fontId="23" fillId="25" borderId="0" xfId="50" applyNumberFormat="1" applyFont="1" applyFill="1" applyBorder="1" applyAlignment="1">
      <alignment horizontal="left" vertical="top" wrapText="1"/>
    </xf>
    <xf numFmtId="0" fontId="23" fillId="0" borderId="0" xfId="50" applyFont="1" applyFill="1" applyAlignment="1">
      <alignment horizontal="center"/>
    </xf>
    <xf numFmtId="0" fontId="23" fillId="0" borderId="0" xfId="50" applyFont="1" applyFill="1" applyAlignment="1">
      <alignment horizontal="left" vertical="center" wrapText="1"/>
    </xf>
    <xf numFmtId="0" fontId="22" fillId="25" borderId="0" xfId="50" applyFont="1" applyFill="1" applyAlignment="1" applyProtection="1">
      <alignment horizontal="center"/>
    </xf>
    <xf numFmtId="0" fontId="23" fillId="25" borderId="0" xfId="50" applyFont="1" applyFill="1" applyBorder="1" applyAlignment="1">
      <alignment horizontal="left" vertical="top"/>
    </xf>
    <xf numFmtId="0" fontId="22" fillId="0" borderId="0" xfId="44" applyFont="1" applyFill="1" applyAlignment="1">
      <alignment horizontal="center"/>
    </xf>
    <xf numFmtId="0" fontId="23" fillId="0" borderId="12" xfId="50" applyFont="1" applyFill="1" applyBorder="1" applyAlignment="1">
      <alignment horizontal="left" vertical="top" wrapText="1"/>
    </xf>
    <xf numFmtId="0" fontId="25" fillId="0" borderId="0" xfId="0" applyFont="1" applyFill="1" applyAlignment="1">
      <alignment horizontal="center" vertical="center"/>
    </xf>
    <xf numFmtId="0" fontId="33" fillId="0" borderId="12" xfId="52" applyFont="1" applyFill="1" applyBorder="1" applyAlignment="1" applyProtection="1">
      <alignment horizontal="center" vertical="top"/>
    </xf>
    <xf numFmtId="49" fontId="33" fillId="0" borderId="12" xfId="52" applyNumberFormat="1" applyFont="1" applyFill="1" applyBorder="1" applyAlignment="1" applyProtection="1">
      <alignment horizontal="center" vertical="top"/>
    </xf>
    <xf numFmtId="0" fontId="33" fillId="0" borderId="12" xfId="52" applyFont="1" applyFill="1" applyBorder="1" applyAlignment="1" applyProtection="1">
      <alignment horizontal="center"/>
    </xf>
    <xf numFmtId="0" fontId="33" fillId="0" borderId="0" xfId="52" applyFont="1" applyFill="1" applyBorder="1" applyAlignment="1" applyProtection="1">
      <alignment horizontal="center" vertical="top"/>
    </xf>
    <xf numFmtId="49" fontId="33" fillId="0" borderId="0" xfId="52" applyNumberFormat="1" applyFont="1" applyFill="1" applyBorder="1" applyAlignment="1" applyProtection="1">
      <alignment horizontal="center" vertical="top"/>
    </xf>
    <xf numFmtId="0" fontId="33" fillId="0" borderId="0" xfId="52" applyFont="1" applyFill="1" applyBorder="1" applyAlignment="1" applyProtection="1">
      <alignment horizontal="center"/>
    </xf>
    <xf numFmtId="0" fontId="23" fillId="0" borderId="0" xfId="44" applyFont="1" applyFill="1" applyAlignment="1">
      <alignment horizontal="left" wrapText="1"/>
    </xf>
    <xf numFmtId="166" fontId="23" fillId="0" borderId="0" xfId="71" applyFont="1" applyFill="1" applyBorder="1" applyAlignment="1">
      <alignment horizontal="left" vertical="top" wrapText="1"/>
    </xf>
    <xf numFmtId="166" fontId="23" fillId="0" borderId="0" xfId="71" quotePrefix="1" applyFont="1" applyFill="1" applyBorder="1" applyAlignment="1">
      <alignment horizontal="left" vertical="top" wrapText="1"/>
    </xf>
    <xf numFmtId="166" fontId="22" fillId="0" borderId="0" xfId="71" applyNumberFormat="1" applyFont="1" applyFill="1" applyBorder="1" applyAlignment="1" applyProtection="1">
      <alignment horizontal="center"/>
    </xf>
    <xf numFmtId="0" fontId="23" fillId="0" borderId="0" xfId="71" applyNumberFormat="1" applyFont="1" applyFill="1" applyBorder="1" applyAlignment="1">
      <alignment horizontal="left" vertical="top" wrapText="1"/>
    </xf>
    <xf numFmtId="0" fontId="23" fillId="0" borderId="0" xfId="44" applyNumberFormat="1" applyFont="1" applyFill="1" applyBorder="1" applyAlignment="1" applyProtection="1">
      <alignment horizontal="left" vertical="top"/>
    </xf>
    <xf numFmtId="0" fontId="23" fillId="0" borderId="0" xfId="44" applyNumberFormat="1" applyFont="1" applyFill="1" applyBorder="1" applyAlignment="1" applyProtection="1">
      <alignment horizontal="left" vertical="top" wrapText="1"/>
    </xf>
    <xf numFmtId="166" fontId="23" fillId="0" borderId="0" xfId="71" applyFont="1" applyFill="1" applyBorder="1" applyAlignment="1">
      <alignment horizontal="left" wrapText="1"/>
    </xf>
    <xf numFmtId="0" fontId="32" fillId="0" borderId="0" xfId="53" applyFont="1" applyFill="1" applyBorder="1" applyAlignment="1" applyProtection="1">
      <alignment horizontal="left" vertical="top"/>
    </xf>
    <xf numFmtId="0" fontId="23" fillId="0" borderId="0" xfId="44" applyFont="1" applyFill="1" applyBorder="1" applyAlignment="1">
      <alignment horizontal="left" vertical="center" wrapText="1"/>
    </xf>
    <xf numFmtId="0" fontId="23" fillId="0" borderId="11" xfId="50" applyFont="1" applyFill="1" applyBorder="1" applyAlignment="1" applyProtection="1">
      <alignment horizontal="left" vertical="top" wrapText="1"/>
    </xf>
    <xf numFmtId="0" fontId="23" fillId="0" borderId="0" xfId="70" applyFont="1" applyFill="1" applyBorder="1" applyAlignment="1">
      <alignment horizontal="left" vertical="center" wrapText="1"/>
    </xf>
    <xf numFmtId="0" fontId="23" fillId="0" borderId="0" xfId="70" applyFont="1" applyFill="1" applyBorder="1" applyAlignment="1">
      <alignment horizontal="left" vertical="top" wrapText="1"/>
    </xf>
    <xf numFmtId="0" fontId="23" fillId="0" borderId="0" xfId="70" applyFont="1" applyFill="1" applyBorder="1" applyAlignment="1" applyProtection="1">
      <alignment horizontal="left" vertical="top" wrapText="1"/>
    </xf>
    <xf numFmtId="0" fontId="23" fillId="0" borderId="0" xfId="44" applyFont="1" applyFill="1" applyBorder="1" applyAlignment="1" applyProtection="1">
      <alignment horizontal="left" vertical="top" wrapText="1"/>
    </xf>
    <xf numFmtId="0" fontId="23" fillId="0" borderId="0" xfId="44" applyFont="1" applyFill="1" applyBorder="1" applyAlignment="1" applyProtection="1">
      <alignment horizontal="left" vertical="top"/>
    </xf>
    <xf numFmtId="0" fontId="23" fillId="0" borderId="0" xfId="44" applyFont="1" applyFill="1" applyAlignment="1">
      <alignment horizontal="left" vertical="center"/>
    </xf>
    <xf numFmtId="0" fontId="23" fillId="0" borderId="0" xfId="46" applyFont="1" applyFill="1" applyBorder="1" applyAlignment="1" applyProtection="1">
      <alignment horizontal="left" vertical="top" wrapText="1"/>
    </xf>
    <xf numFmtId="0" fontId="23" fillId="0" borderId="0" xfId="50" applyFont="1" applyFill="1" applyBorder="1" applyAlignment="1">
      <alignment horizontal="left" wrapText="1"/>
    </xf>
    <xf numFmtId="0" fontId="22" fillId="0" borderId="0" xfId="50" applyFont="1" applyFill="1" applyBorder="1" applyAlignment="1" applyProtection="1">
      <alignment horizontal="left" vertical="top" wrapText="1"/>
    </xf>
    <xf numFmtId="0" fontId="23" fillId="25" borderId="0" xfId="44" applyFont="1" applyFill="1" applyAlignment="1">
      <alignment horizontal="center"/>
    </xf>
    <xf numFmtId="0" fontId="22" fillId="25" borderId="0" xfId="44" applyNumberFormat="1" applyFont="1" applyFill="1" applyBorder="1" applyAlignment="1" applyProtection="1">
      <alignment horizontal="center"/>
    </xf>
    <xf numFmtId="0" fontId="23" fillId="25" borderId="0" xfId="44" applyFont="1" applyFill="1" applyBorder="1" applyAlignment="1">
      <alignment horizontal="left"/>
    </xf>
    <xf numFmtId="0" fontId="22" fillId="0" borderId="0" xfId="50" applyNumberFormat="1" applyFont="1" applyFill="1" applyBorder="1" applyAlignment="1">
      <alignment horizontal="center"/>
    </xf>
    <xf numFmtId="0" fontId="22" fillId="0" borderId="0" xfId="50" applyFont="1" applyFill="1" applyBorder="1" applyAlignment="1" applyProtection="1">
      <alignment horizontal="left" vertical="top"/>
    </xf>
    <xf numFmtId="0" fontId="22" fillId="0" borderId="11" xfId="50" applyFont="1" applyFill="1" applyBorder="1" applyAlignment="1" applyProtection="1">
      <alignment horizontal="left" vertical="top" wrapText="1"/>
    </xf>
    <xf numFmtId="0" fontId="22" fillId="0" borderId="0" xfId="50" applyFont="1" applyFill="1" applyBorder="1" applyAlignment="1">
      <alignment horizontal="center" vertical="top" wrapText="1"/>
    </xf>
    <xf numFmtId="0" fontId="22" fillId="0" borderId="0" xfId="53" applyFont="1" applyFill="1" applyBorder="1" applyAlignment="1" applyProtection="1">
      <alignment horizontal="left" vertical="top" wrapText="1"/>
    </xf>
    <xf numFmtId="0" fontId="22" fillId="0" borderId="11" xfId="53" applyFont="1" applyFill="1" applyBorder="1" applyAlignment="1" applyProtection="1">
      <alignment horizontal="left" vertical="top" wrapText="1"/>
    </xf>
    <xf numFmtId="0" fontId="33" fillId="0" borderId="0" xfId="49" applyFont="1" applyFill="1" applyBorder="1" applyAlignment="1">
      <alignment horizontal="left" vertical="top" wrapText="1"/>
    </xf>
    <xf numFmtId="0" fontId="34" fillId="0" borderId="0" xfId="44" applyNumberFormat="1" applyFont="1" applyFill="1" applyBorder="1" applyAlignment="1" applyProtection="1">
      <alignment horizontal="center"/>
    </xf>
    <xf numFmtId="0" fontId="23" fillId="0" borderId="0" xfId="49" applyFont="1" applyFill="1" applyBorder="1" applyAlignment="1">
      <alignment horizontal="left" vertical="top" wrapText="1"/>
    </xf>
    <xf numFmtId="0" fontId="33" fillId="25" borderId="0" xfId="70" applyFont="1" applyFill="1" applyBorder="1" applyAlignment="1" applyProtection="1">
      <alignment horizontal="left" vertical="top" wrapText="1"/>
    </xf>
    <xf numFmtId="167" fontId="33" fillId="25" borderId="0" xfId="44" applyNumberFormat="1" applyFont="1" applyFill="1" applyAlignment="1">
      <alignment horizontal="left" vertical="top" wrapText="1"/>
    </xf>
    <xf numFmtId="0" fontId="34" fillId="25" borderId="0" xfId="44" applyNumberFormat="1" applyFont="1" applyFill="1" applyBorder="1" applyAlignment="1" applyProtection="1">
      <alignment horizontal="center"/>
    </xf>
    <xf numFmtId="0" fontId="33" fillId="25" borderId="0" xfId="70" applyFont="1" applyFill="1" applyBorder="1" applyAlignment="1">
      <alignment horizontal="left" vertical="top" wrapText="1"/>
    </xf>
    <xf numFmtId="0" fontId="23" fillId="0" borderId="0" xfId="50" applyFont="1" applyFill="1" applyBorder="1" applyAlignment="1">
      <alignment horizontal="left" vertical="top"/>
    </xf>
    <xf numFmtId="0" fontId="23" fillId="0" borderId="0" xfId="48" applyFont="1" applyFill="1" applyBorder="1" applyProtection="1"/>
    <xf numFmtId="0" fontId="23" fillId="0" borderId="0" xfId="48" applyNumberFormat="1" applyFont="1" applyFill="1" applyBorder="1" applyAlignment="1" applyProtection="1">
      <alignment horizontal="center"/>
    </xf>
    <xf numFmtId="0" fontId="22" fillId="0" borderId="0" xfId="47" applyNumberFormat="1" applyFont="1" applyFill="1" applyBorder="1" applyAlignment="1" applyProtection="1">
      <alignment horizontal="center" vertical="center" wrapText="1"/>
    </xf>
    <xf numFmtId="0" fontId="23" fillId="0" borderId="0" xfId="48" applyNumberFormat="1" applyFont="1" applyFill="1" applyBorder="1" applyAlignment="1" applyProtection="1">
      <alignment horizontal="right"/>
    </xf>
    <xf numFmtId="0" fontId="23" fillId="0" borderId="0" xfId="44" applyFont="1" applyFill="1" applyBorder="1" applyAlignment="1">
      <alignment horizontal="center" vertical="center"/>
    </xf>
    <xf numFmtId="0" fontId="23" fillId="25" borderId="0" xfId="50" applyNumberFormat="1" applyFont="1" applyFill="1" applyBorder="1" applyAlignment="1">
      <alignment horizontal="right" vertical="top" wrapText="1"/>
    </xf>
    <xf numFmtId="0" fontId="23" fillId="25" borderId="0" xfId="50" applyNumberFormat="1" applyFont="1" applyFill="1" applyBorder="1" applyAlignment="1">
      <alignment horizontal="right"/>
    </xf>
    <xf numFmtId="0" fontId="23" fillId="25" borderId="0" xfId="52" applyFont="1" applyFill="1" applyBorder="1" applyProtection="1"/>
    <xf numFmtId="0" fontId="23" fillId="24" borderId="0" xfId="50" applyFont="1" applyFill="1" applyBorder="1"/>
    <xf numFmtId="0" fontId="23" fillId="0" borderId="12" xfId="44" applyFont="1" applyFill="1" applyBorder="1" applyAlignment="1">
      <alignment horizontal="left" vertical="top" wrapText="1"/>
    </xf>
    <xf numFmtId="0" fontId="23" fillId="0" borderId="12" xfId="44" applyFont="1" applyFill="1" applyBorder="1" applyAlignment="1">
      <alignment horizontal="right" vertical="top" wrapText="1"/>
    </xf>
    <xf numFmtId="0" fontId="22" fillId="0" borderId="12" xfId="44" applyFont="1" applyFill="1" applyBorder="1" applyAlignment="1" applyProtection="1">
      <alignment horizontal="left" vertical="top" wrapText="1"/>
    </xf>
    <xf numFmtId="0" fontId="23" fillId="0" borderId="12" xfId="44" applyNumberFormat="1" applyFont="1" applyFill="1" applyBorder="1" applyAlignment="1" applyProtection="1">
      <alignment horizontal="right" wrapText="1"/>
    </xf>
    <xf numFmtId="0" fontId="23" fillId="0" borderId="0" xfId="44" applyFont="1" applyFill="1" applyBorder="1" applyAlignment="1">
      <alignment horizontal="left" vertical="top"/>
    </xf>
    <xf numFmtId="0" fontId="23" fillId="0" borderId="0" xfId="71" quotePrefix="1" applyNumberFormat="1" applyFont="1" applyFill="1" applyBorder="1" applyAlignment="1">
      <alignment horizontal="right"/>
    </xf>
    <xf numFmtId="0" fontId="23" fillId="0" borderId="0" xfId="50" applyFont="1" applyFill="1" applyBorder="1" applyAlignment="1">
      <alignment horizontal="right" wrapText="1"/>
    </xf>
    <xf numFmtId="1" fontId="23" fillId="0" borderId="0" xfId="52" applyNumberFormat="1" applyFont="1" applyFill="1" applyBorder="1" applyAlignment="1" applyProtection="1"/>
    <xf numFmtId="0" fontId="23" fillId="0" borderId="0" xfId="44" applyFont="1" applyFill="1" applyBorder="1" applyAlignment="1">
      <alignment horizontal="center"/>
    </xf>
    <xf numFmtId="0" fontId="22" fillId="0" borderId="15" xfId="47" applyFont="1" applyFill="1" applyBorder="1" applyAlignment="1">
      <alignment horizontal="center" vertical="center" wrapText="1"/>
    </xf>
    <xf numFmtId="0" fontId="34" fillId="25" borderId="0" xfId="47" applyFont="1" applyFill="1" applyBorder="1" applyAlignment="1">
      <alignment horizontal="center" vertical="center" wrapText="1"/>
    </xf>
    <xf numFmtId="0" fontId="33" fillId="25" borderId="0" xfId="48" applyNumberFormat="1" applyFont="1" applyFill="1" applyBorder="1" applyProtection="1"/>
    <xf numFmtId="0" fontId="33" fillId="25" borderId="0" xfId="48" applyNumberFormat="1" applyFont="1" applyFill="1" applyBorder="1" applyAlignment="1" applyProtection="1">
      <alignment horizontal="right"/>
    </xf>
  </cellXfs>
  <cellStyles count="9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4"/>
    <cellStyle name="Comma 11" xfId="77"/>
    <cellStyle name="Comma 12" xfId="78"/>
    <cellStyle name="Comma 13" xfId="79"/>
    <cellStyle name="Comma 15" xfId="80"/>
    <cellStyle name="Comma 16" xfId="81"/>
    <cellStyle name="Comma 17" xfId="82"/>
    <cellStyle name="Comma 18" xfId="83"/>
    <cellStyle name="Comma 19" xfId="84"/>
    <cellStyle name="Comma 2" xfId="29"/>
    <cellStyle name="Comma 2 14" xfId="85"/>
    <cellStyle name="Comma 2 2" xfId="60"/>
    <cellStyle name="Comma 2 3" xfId="61"/>
    <cellStyle name="Comma 2 4" xfId="68"/>
    <cellStyle name="Comma 2 5" xfId="72"/>
    <cellStyle name="Comma 20" xfId="86"/>
    <cellStyle name="Comma 21" xfId="87"/>
    <cellStyle name="Comma 22" xfId="88"/>
    <cellStyle name="Comma 23" xfId="89"/>
    <cellStyle name="Comma 24" xfId="90"/>
    <cellStyle name="Comma 3" xfId="30"/>
    <cellStyle name="Comma 4" xfId="31"/>
    <cellStyle name="Comma 4 2" xfId="69"/>
    <cellStyle name="Comma 5" xfId="32"/>
    <cellStyle name="Comma 6" xfId="33"/>
    <cellStyle name="Comma 7" xfId="63"/>
    <cellStyle name="Comma 8" xfId="91"/>
    <cellStyle name="Comma 9" xfId="92"/>
    <cellStyle name="Currency 2" xfId="73"/>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17" xfId="93"/>
    <cellStyle name="Normal 2" xfId="43"/>
    <cellStyle name="Normal 2 14" xfId="94"/>
    <cellStyle name="Normal 2 2" xfId="67"/>
    <cellStyle name="Normal 2 3" xfId="76"/>
    <cellStyle name="Normal 3" xfId="75"/>
    <cellStyle name="Normal 4" xfId="62"/>
    <cellStyle name="Normal 4 2" xfId="74"/>
    <cellStyle name="Normal_budget 2004-05_2.6.04" xfId="44"/>
    <cellStyle name="Normal_budget 2004-05_2.6.04_1st supp. vol. II" xfId="45"/>
    <cellStyle name="Normal_budget 2004-05_2.6.04_1st supp.vol.III 2" xfId="46"/>
    <cellStyle name="Normal_budget 2004-05_2.6.04_2nd&amp;FinalSUppl08-0Web" xfId="47"/>
    <cellStyle name="Normal_budget 2004-05_27.5.04 2" xfId="65"/>
    <cellStyle name="Normal_BUDGET FOR  03-04" xfId="48"/>
    <cellStyle name="Normal_BUDGET FOR  03-04 10-02-03" xfId="70"/>
    <cellStyle name="Normal_BUDGET FOR  03-04 10-02-03 2" xfId="95"/>
    <cellStyle name="Normal_BUDGET FOR  03-04 10-02-03_Dem41" xfId="59"/>
    <cellStyle name="Normal_BUDGET FOR  03-04..." xfId="49"/>
    <cellStyle name="Normal_budget for 03-04 2" xfId="50"/>
    <cellStyle name="Normal_BUDGET-2000" xfId="51"/>
    <cellStyle name="Normal_budgetDocNIC02-03" xfId="52"/>
    <cellStyle name="Normal_DEMAND17 2" xfId="53"/>
    <cellStyle name="Normal_DEMAND51 2" xfId="71"/>
    <cellStyle name="Note" xfId="54" builtinId="10" customBuiltin="1"/>
    <cellStyle name="Output" xfId="55" builtinId="21" customBuiltin="1"/>
    <cellStyle name="Percent 2" xfId="66"/>
    <cellStyle name="Title" xfId="56" builtinId="15" customBuiltin="1"/>
    <cellStyle name="Total" xfId="57" builtinId="25" customBuiltin="1"/>
    <cellStyle name="Warning Text" xfId="5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3.xml"/><Relationship Id="rId47" Type="http://schemas.openxmlformats.org/officeDocument/2006/relationships/externalLink" Target="externalLinks/externalLink8.xml"/><Relationship Id="rId50" Type="http://schemas.openxmlformats.org/officeDocument/2006/relationships/externalLink" Target="externalLinks/externalLink11.xml"/><Relationship Id="rId55" Type="http://schemas.openxmlformats.org/officeDocument/2006/relationships/externalLink" Target="externalLinks/externalLink1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7.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54"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externalLink" Target="externalLinks/externalLink6.xml"/><Relationship Id="rId53" Type="http://schemas.openxmlformats.org/officeDocument/2006/relationships/externalLink" Target="externalLinks/externalLink14.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0.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5.xml"/><Relationship Id="rId52"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4.xml"/><Relationship Id="rId48" Type="http://schemas.openxmlformats.org/officeDocument/2006/relationships/externalLink" Target="externalLinks/externalLink9.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externalLink" Target="externalLinks/externalLink12.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editAs="absolute">
    <xdr:from>
      <xdr:col>11</xdr:col>
      <xdr:colOff>158385</xdr:colOff>
      <xdr:row>244</xdr:row>
      <xdr:rowOff>104091</xdr:rowOff>
    </xdr:from>
    <xdr:to>
      <xdr:col>12</xdr:col>
      <xdr:colOff>526049</xdr:colOff>
      <xdr:row>247</xdr:row>
      <xdr:rowOff>145629</xdr:rowOff>
    </xdr:to>
    <xdr:sp macro="" textlink="">
      <xdr:nvSpPr>
        <xdr:cNvPr id="2" name="Text Box 44" hidden="1">
          <a:extLst>
            <a:ext uri="{FF2B5EF4-FFF2-40B4-BE49-F238E27FC236}">
              <a16:creationId xmlns:a16="http://schemas.microsoft.com/office/drawing/2014/main" xmlns="" id="{00000000-0008-0000-0600-000002000000}"/>
            </a:ext>
          </a:extLst>
        </xdr:cNvPr>
        <xdr:cNvSpPr txBox="1">
          <a:spLocks noChangeArrowheads="1"/>
        </xdr:cNvSpPr>
      </xdr:nvSpPr>
      <xdr:spPr bwMode="auto">
        <a:xfrm>
          <a:off x="7648764" y="41210503"/>
          <a:ext cx="1202055" cy="5346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158385</xdr:colOff>
      <xdr:row>261</xdr:row>
      <xdr:rowOff>136008</xdr:rowOff>
    </xdr:from>
    <xdr:to>
      <xdr:col>12</xdr:col>
      <xdr:colOff>526049</xdr:colOff>
      <xdr:row>265</xdr:row>
      <xdr:rowOff>114537</xdr:rowOff>
    </xdr:to>
    <xdr:sp macro="" textlink="">
      <xdr:nvSpPr>
        <xdr:cNvPr id="3" name="Text Box 46" hidden="1">
          <a:extLst>
            <a:ext uri="{FF2B5EF4-FFF2-40B4-BE49-F238E27FC236}">
              <a16:creationId xmlns:a16="http://schemas.microsoft.com/office/drawing/2014/main" xmlns="" id="{00000000-0008-0000-0600-000003000000}"/>
            </a:ext>
          </a:extLst>
        </xdr:cNvPr>
        <xdr:cNvSpPr txBox="1">
          <a:spLocks noChangeArrowheads="1"/>
        </xdr:cNvSpPr>
      </xdr:nvSpPr>
      <xdr:spPr bwMode="auto">
        <a:xfrm>
          <a:off x="7648764" y="44118299"/>
          <a:ext cx="1202055" cy="6567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32</xdr:row>
      <xdr:rowOff>89790</xdr:rowOff>
    </xdr:from>
    <xdr:to>
      <xdr:col>14</xdr:col>
      <xdr:colOff>270781</xdr:colOff>
      <xdr:row>36</xdr:row>
      <xdr:rowOff>152364</xdr:rowOff>
    </xdr:to>
    <xdr:sp macro="" textlink="">
      <xdr:nvSpPr>
        <xdr:cNvPr id="4" name="Text Box 81" hidden="1">
          <a:extLst>
            <a:ext uri="{FF2B5EF4-FFF2-40B4-BE49-F238E27FC236}">
              <a16:creationId xmlns:a16="http://schemas.microsoft.com/office/drawing/2014/main" xmlns="" id="{00000000-0008-0000-0600-000004000000}"/>
            </a:ext>
          </a:extLst>
        </xdr:cNvPr>
        <xdr:cNvSpPr txBox="1">
          <a:spLocks noChangeArrowheads="1"/>
        </xdr:cNvSpPr>
      </xdr:nvSpPr>
      <xdr:spPr bwMode="auto">
        <a:xfrm>
          <a:off x="8822244" y="5450541"/>
          <a:ext cx="1430656"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47</xdr:row>
      <xdr:rowOff>137160</xdr:rowOff>
    </xdr:from>
    <xdr:to>
      <xdr:col>14</xdr:col>
      <xdr:colOff>270781</xdr:colOff>
      <xdr:row>51</xdr:row>
      <xdr:rowOff>43016</xdr:rowOff>
    </xdr:to>
    <xdr:sp macro="" textlink="">
      <xdr:nvSpPr>
        <xdr:cNvPr id="5" name="Text Box 83" hidden="1">
          <a:extLst>
            <a:ext uri="{FF2B5EF4-FFF2-40B4-BE49-F238E27FC236}">
              <a16:creationId xmlns:a16="http://schemas.microsoft.com/office/drawing/2014/main" xmlns="" id="{00000000-0008-0000-0600-000005000000}"/>
            </a:ext>
          </a:extLst>
        </xdr:cNvPr>
        <xdr:cNvSpPr txBox="1">
          <a:spLocks noChangeArrowheads="1"/>
        </xdr:cNvSpPr>
      </xdr:nvSpPr>
      <xdr:spPr bwMode="auto">
        <a:xfrm>
          <a:off x="8822244" y="7913034"/>
          <a:ext cx="1430656"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70</xdr:row>
      <xdr:rowOff>4174</xdr:rowOff>
    </xdr:from>
    <xdr:to>
      <xdr:col>14</xdr:col>
      <xdr:colOff>270781</xdr:colOff>
      <xdr:row>73</xdr:row>
      <xdr:rowOff>8331</xdr:rowOff>
    </xdr:to>
    <xdr:sp macro="" textlink="">
      <xdr:nvSpPr>
        <xdr:cNvPr id="6" name="Text Box 85" hidden="1">
          <a:extLst>
            <a:ext uri="{FF2B5EF4-FFF2-40B4-BE49-F238E27FC236}">
              <a16:creationId xmlns:a16="http://schemas.microsoft.com/office/drawing/2014/main" xmlns="" id="{00000000-0008-0000-0600-000006000000}"/>
            </a:ext>
          </a:extLst>
        </xdr:cNvPr>
        <xdr:cNvSpPr txBox="1">
          <a:spLocks noChangeArrowheads="1"/>
        </xdr:cNvSpPr>
      </xdr:nvSpPr>
      <xdr:spPr bwMode="auto">
        <a:xfrm>
          <a:off x="8822244" y="12055848"/>
          <a:ext cx="1430656"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79</xdr:row>
      <xdr:rowOff>162434</xdr:rowOff>
    </xdr:from>
    <xdr:to>
      <xdr:col>14</xdr:col>
      <xdr:colOff>270781</xdr:colOff>
      <xdr:row>85</xdr:row>
      <xdr:rowOff>147978</xdr:rowOff>
    </xdr:to>
    <xdr:sp macro="" textlink="">
      <xdr:nvSpPr>
        <xdr:cNvPr id="7" name="Text Box 86" hidden="1">
          <a:extLst>
            <a:ext uri="{FF2B5EF4-FFF2-40B4-BE49-F238E27FC236}">
              <a16:creationId xmlns:a16="http://schemas.microsoft.com/office/drawing/2014/main" xmlns="" id="{00000000-0008-0000-0600-000007000000}"/>
            </a:ext>
          </a:extLst>
        </xdr:cNvPr>
        <xdr:cNvSpPr txBox="1">
          <a:spLocks noChangeArrowheads="1"/>
        </xdr:cNvSpPr>
      </xdr:nvSpPr>
      <xdr:spPr bwMode="auto">
        <a:xfrm>
          <a:off x="8822244" y="13830299"/>
          <a:ext cx="1430656" cy="989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101</xdr:row>
      <xdr:rowOff>9083</xdr:rowOff>
    </xdr:from>
    <xdr:to>
      <xdr:col>14</xdr:col>
      <xdr:colOff>270781</xdr:colOff>
      <xdr:row>105</xdr:row>
      <xdr:rowOff>576</xdr:rowOff>
    </xdr:to>
    <xdr:sp macro="" textlink="">
      <xdr:nvSpPr>
        <xdr:cNvPr id="8" name="Text Box 88" hidden="1">
          <a:extLst>
            <a:ext uri="{FF2B5EF4-FFF2-40B4-BE49-F238E27FC236}">
              <a16:creationId xmlns:a16="http://schemas.microsoft.com/office/drawing/2014/main" xmlns="" id="{00000000-0008-0000-0600-000008000000}"/>
            </a:ext>
          </a:extLst>
        </xdr:cNvPr>
        <xdr:cNvSpPr txBox="1">
          <a:spLocks noChangeArrowheads="1"/>
        </xdr:cNvSpPr>
      </xdr:nvSpPr>
      <xdr:spPr bwMode="auto">
        <a:xfrm>
          <a:off x="8822244" y="17151722"/>
          <a:ext cx="1430656" cy="67683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111</xdr:row>
      <xdr:rowOff>24575</xdr:rowOff>
    </xdr:from>
    <xdr:to>
      <xdr:col>14</xdr:col>
      <xdr:colOff>270781</xdr:colOff>
      <xdr:row>115</xdr:row>
      <xdr:rowOff>118023</xdr:rowOff>
    </xdr:to>
    <xdr:sp macro="" textlink="">
      <xdr:nvSpPr>
        <xdr:cNvPr id="9" name="Text Box 89" hidden="1">
          <a:extLst>
            <a:ext uri="{FF2B5EF4-FFF2-40B4-BE49-F238E27FC236}">
              <a16:creationId xmlns:a16="http://schemas.microsoft.com/office/drawing/2014/main" xmlns="" id="{00000000-0008-0000-0600-000009000000}"/>
            </a:ext>
          </a:extLst>
        </xdr:cNvPr>
        <xdr:cNvSpPr txBox="1">
          <a:spLocks noChangeArrowheads="1"/>
        </xdr:cNvSpPr>
      </xdr:nvSpPr>
      <xdr:spPr bwMode="auto">
        <a:xfrm>
          <a:off x="8822244" y="18721668"/>
          <a:ext cx="1430656" cy="72083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155</xdr:row>
      <xdr:rowOff>52366</xdr:rowOff>
    </xdr:from>
    <xdr:to>
      <xdr:col>14</xdr:col>
      <xdr:colOff>270781</xdr:colOff>
      <xdr:row>159</xdr:row>
      <xdr:rowOff>20521</xdr:rowOff>
    </xdr:to>
    <xdr:sp macro="" textlink="">
      <xdr:nvSpPr>
        <xdr:cNvPr id="10" name="Text Box 90" hidden="1">
          <a:extLst>
            <a:ext uri="{FF2B5EF4-FFF2-40B4-BE49-F238E27FC236}">
              <a16:creationId xmlns:a16="http://schemas.microsoft.com/office/drawing/2014/main" xmlns="" id="{00000000-0008-0000-0600-00000A000000}"/>
            </a:ext>
          </a:extLst>
        </xdr:cNvPr>
        <xdr:cNvSpPr txBox="1">
          <a:spLocks noChangeArrowheads="1"/>
        </xdr:cNvSpPr>
      </xdr:nvSpPr>
      <xdr:spPr bwMode="auto">
        <a:xfrm>
          <a:off x="8822244" y="26066563"/>
          <a:ext cx="1430656" cy="65312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164</xdr:row>
      <xdr:rowOff>45408</xdr:rowOff>
    </xdr:from>
    <xdr:to>
      <xdr:col>14</xdr:col>
      <xdr:colOff>270781</xdr:colOff>
      <xdr:row>168</xdr:row>
      <xdr:rowOff>62399</xdr:rowOff>
    </xdr:to>
    <xdr:sp macro="" textlink="">
      <xdr:nvSpPr>
        <xdr:cNvPr id="11" name="Text Box 91" hidden="1">
          <a:extLst>
            <a:ext uri="{FF2B5EF4-FFF2-40B4-BE49-F238E27FC236}">
              <a16:creationId xmlns:a16="http://schemas.microsoft.com/office/drawing/2014/main" xmlns="" id="{00000000-0008-0000-0600-00000B000000}"/>
            </a:ext>
          </a:extLst>
        </xdr:cNvPr>
        <xdr:cNvSpPr txBox="1">
          <a:spLocks noChangeArrowheads="1"/>
        </xdr:cNvSpPr>
      </xdr:nvSpPr>
      <xdr:spPr bwMode="auto">
        <a:xfrm>
          <a:off x="8822244" y="27582746"/>
          <a:ext cx="1430656" cy="70818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12</xdr:col>
      <xdr:colOff>497474</xdr:colOff>
      <xdr:row>171</xdr:row>
      <xdr:rowOff>21342</xdr:rowOff>
    </xdr:from>
    <xdr:to>
      <xdr:col>14</xdr:col>
      <xdr:colOff>270781</xdr:colOff>
      <xdr:row>175</xdr:row>
      <xdr:rowOff>140601</xdr:rowOff>
    </xdr:to>
    <xdr:sp macro="" textlink="">
      <xdr:nvSpPr>
        <xdr:cNvPr id="12" name="Text Box 92" hidden="1">
          <a:extLst>
            <a:ext uri="{FF2B5EF4-FFF2-40B4-BE49-F238E27FC236}">
              <a16:creationId xmlns:a16="http://schemas.microsoft.com/office/drawing/2014/main" xmlns="" id="{00000000-0008-0000-0600-00000C000000}"/>
            </a:ext>
          </a:extLst>
        </xdr:cNvPr>
        <xdr:cNvSpPr txBox="1">
          <a:spLocks noChangeArrowheads="1"/>
        </xdr:cNvSpPr>
      </xdr:nvSpPr>
      <xdr:spPr bwMode="auto">
        <a:xfrm>
          <a:off x="8822244" y="28758777"/>
          <a:ext cx="1430656" cy="79617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512</xdr:row>
      <xdr:rowOff>120774</xdr:rowOff>
    </xdr:from>
    <xdr:to>
      <xdr:col>10</xdr:col>
      <xdr:colOff>377459</xdr:colOff>
      <xdr:row>519</xdr:row>
      <xdr:rowOff>90666</xdr:rowOff>
    </xdr:to>
    <xdr:sp macro="" textlink="">
      <xdr:nvSpPr>
        <xdr:cNvPr id="13" name="Text Box 177" hidden="1">
          <a:extLst>
            <a:ext uri="{FF2B5EF4-FFF2-40B4-BE49-F238E27FC236}">
              <a16:creationId xmlns:a16="http://schemas.microsoft.com/office/drawing/2014/main" xmlns="" id="{00000000-0008-0000-0600-00000D000000}"/>
            </a:ext>
          </a:extLst>
        </xdr:cNvPr>
        <xdr:cNvSpPr txBox="1">
          <a:spLocks noChangeArrowheads="1"/>
        </xdr:cNvSpPr>
      </xdr:nvSpPr>
      <xdr:spPr bwMode="auto">
        <a:xfrm>
          <a:off x="5835287" y="86173434"/>
          <a:ext cx="1194352"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348884</xdr:colOff>
      <xdr:row>512</xdr:row>
      <xdr:rowOff>120774</xdr:rowOff>
    </xdr:from>
    <xdr:to>
      <xdr:col>11</xdr:col>
      <xdr:colOff>714645</xdr:colOff>
      <xdr:row>519</xdr:row>
      <xdr:rowOff>90666</xdr:rowOff>
    </xdr:to>
    <xdr:sp macro="" textlink="">
      <xdr:nvSpPr>
        <xdr:cNvPr id="14" name="Text Box 179" hidden="1">
          <a:extLst>
            <a:ext uri="{FF2B5EF4-FFF2-40B4-BE49-F238E27FC236}">
              <a16:creationId xmlns:a16="http://schemas.microsoft.com/office/drawing/2014/main" xmlns="" id="{00000000-0008-0000-0600-00000E000000}"/>
            </a:ext>
          </a:extLst>
        </xdr:cNvPr>
        <xdr:cNvSpPr txBox="1">
          <a:spLocks noChangeArrowheads="1"/>
        </xdr:cNvSpPr>
      </xdr:nvSpPr>
      <xdr:spPr bwMode="auto">
        <a:xfrm>
          <a:off x="7001064" y="86173434"/>
          <a:ext cx="1213485"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695595</xdr:colOff>
      <xdr:row>512</xdr:row>
      <xdr:rowOff>120774</xdr:rowOff>
    </xdr:from>
    <xdr:to>
      <xdr:col>13</xdr:col>
      <xdr:colOff>411750</xdr:colOff>
      <xdr:row>519</xdr:row>
      <xdr:rowOff>90666</xdr:rowOff>
    </xdr:to>
    <xdr:sp macro="" textlink="">
      <xdr:nvSpPr>
        <xdr:cNvPr id="15" name="Text Box 180" hidden="1">
          <a:extLst>
            <a:ext uri="{FF2B5EF4-FFF2-40B4-BE49-F238E27FC236}">
              <a16:creationId xmlns:a16="http://schemas.microsoft.com/office/drawing/2014/main" xmlns="" id="{00000000-0008-0000-0600-00000F000000}"/>
            </a:ext>
          </a:extLst>
        </xdr:cNvPr>
        <xdr:cNvSpPr txBox="1">
          <a:spLocks noChangeArrowheads="1"/>
        </xdr:cNvSpPr>
      </xdr:nvSpPr>
      <xdr:spPr bwMode="auto">
        <a:xfrm>
          <a:off x="8195499" y="86173434"/>
          <a:ext cx="1388746"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695595</xdr:colOff>
      <xdr:row>517</xdr:row>
      <xdr:rowOff>112574</xdr:rowOff>
    </xdr:from>
    <xdr:to>
      <xdr:col>13</xdr:col>
      <xdr:colOff>447945</xdr:colOff>
      <xdr:row>517</xdr:row>
      <xdr:rowOff>112574</xdr:rowOff>
    </xdr:to>
    <xdr:sp macro="" textlink="">
      <xdr:nvSpPr>
        <xdr:cNvPr id="16" name="Text Box 181" hidden="1">
          <a:extLst>
            <a:ext uri="{FF2B5EF4-FFF2-40B4-BE49-F238E27FC236}">
              <a16:creationId xmlns:a16="http://schemas.microsoft.com/office/drawing/2014/main" xmlns="" id="{00000000-0008-0000-0600-000010000000}"/>
            </a:ext>
          </a:extLst>
        </xdr:cNvPr>
        <xdr:cNvSpPr txBox="1">
          <a:spLocks noChangeArrowheads="1"/>
        </xdr:cNvSpPr>
      </xdr:nvSpPr>
      <xdr:spPr bwMode="auto">
        <a:xfrm>
          <a:off x="8195499" y="86993077"/>
          <a:ext cx="1424941"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535</xdr:row>
      <xdr:rowOff>89409</xdr:rowOff>
    </xdr:from>
    <xdr:to>
      <xdr:col>10</xdr:col>
      <xdr:colOff>377459</xdr:colOff>
      <xdr:row>543</xdr:row>
      <xdr:rowOff>64059</xdr:rowOff>
    </xdr:to>
    <xdr:sp macro="" textlink="">
      <xdr:nvSpPr>
        <xdr:cNvPr id="17" name="Text Box 182" hidden="1">
          <a:extLst>
            <a:ext uri="{FF2B5EF4-FFF2-40B4-BE49-F238E27FC236}">
              <a16:creationId xmlns:a16="http://schemas.microsoft.com/office/drawing/2014/main" xmlns="" id="{00000000-0008-0000-0600-000011000000}"/>
            </a:ext>
          </a:extLst>
        </xdr:cNvPr>
        <xdr:cNvSpPr txBox="1">
          <a:spLocks noChangeArrowheads="1"/>
        </xdr:cNvSpPr>
      </xdr:nvSpPr>
      <xdr:spPr bwMode="auto">
        <a:xfrm>
          <a:off x="5835287" y="90066745"/>
          <a:ext cx="1194352"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348884</xdr:colOff>
      <xdr:row>535</xdr:row>
      <xdr:rowOff>89409</xdr:rowOff>
    </xdr:from>
    <xdr:to>
      <xdr:col>11</xdr:col>
      <xdr:colOff>714645</xdr:colOff>
      <xdr:row>543</xdr:row>
      <xdr:rowOff>64059</xdr:rowOff>
    </xdr:to>
    <xdr:sp macro="" textlink="">
      <xdr:nvSpPr>
        <xdr:cNvPr id="18" name="Text Box 183" hidden="1">
          <a:extLst>
            <a:ext uri="{FF2B5EF4-FFF2-40B4-BE49-F238E27FC236}">
              <a16:creationId xmlns:a16="http://schemas.microsoft.com/office/drawing/2014/main" xmlns="" id="{00000000-0008-0000-0600-000012000000}"/>
            </a:ext>
          </a:extLst>
        </xdr:cNvPr>
        <xdr:cNvSpPr txBox="1">
          <a:spLocks noChangeArrowheads="1"/>
        </xdr:cNvSpPr>
      </xdr:nvSpPr>
      <xdr:spPr bwMode="auto">
        <a:xfrm>
          <a:off x="7001064" y="90066745"/>
          <a:ext cx="1213485"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695595</xdr:colOff>
      <xdr:row>535</xdr:row>
      <xdr:rowOff>89409</xdr:rowOff>
    </xdr:from>
    <xdr:to>
      <xdr:col>13</xdr:col>
      <xdr:colOff>411750</xdr:colOff>
      <xdr:row>543</xdr:row>
      <xdr:rowOff>64059</xdr:rowOff>
    </xdr:to>
    <xdr:sp macro="" textlink="">
      <xdr:nvSpPr>
        <xdr:cNvPr id="19" name="Text Box 184" hidden="1">
          <a:extLst>
            <a:ext uri="{FF2B5EF4-FFF2-40B4-BE49-F238E27FC236}">
              <a16:creationId xmlns:a16="http://schemas.microsoft.com/office/drawing/2014/main" xmlns="" id="{00000000-0008-0000-0600-000013000000}"/>
            </a:ext>
          </a:extLst>
        </xdr:cNvPr>
        <xdr:cNvSpPr txBox="1">
          <a:spLocks noChangeArrowheads="1"/>
        </xdr:cNvSpPr>
      </xdr:nvSpPr>
      <xdr:spPr bwMode="auto">
        <a:xfrm>
          <a:off x="8195499" y="90066745"/>
          <a:ext cx="1388746"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544</xdr:row>
      <xdr:rowOff>69092</xdr:rowOff>
    </xdr:from>
    <xdr:to>
      <xdr:col>10</xdr:col>
      <xdr:colOff>377459</xdr:colOff>
      <xdr:row>553</xdr:row>
      <xdr:rowOff>161195</xdr:rowOff>
    </xdr:to>
    <xdr:sp macro="" textlink="">
      <xdr:nvSpPr>
        <xdr:cNvPr id="20" name="Text Box 185" hidden="1">
          <a:extLst>
            <a:ext uri="{FF2B5EF4-FFF2-40B4-BE49-F238E27FC236}">
              <a16:creationId xmlns:a16="http://schemas.microsoft.com/office/drawing/2014/main" xmlns="" id="{00000000-0008-0000-0600-000014000000}"/>
            </a:ext>
          </a:extLst>
        </xdr:cNvPr>
        <xdr:cNvSpPr txBox="1">
          <a:spLocks noChangeArrowheads="1"/>
        </xdr:cNvSpPr>
      </xdr:nvSpPr>
      <xdr:spPr bwMode="auto">
        <a:xfrm>
          <a:off x="5835287" y="91508474"/>
          <a:ext cx="1194352"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348884</xdr:colOff>
      <xdr:row>544</xdr:row>
      <xdr:rowOff>69092</xdr:rowOff>
    </xdr:from>
    <xdr:to>
      <xdr:col>11</xdr:col>
      <xdr:colOff>714645</xdr:colOff>
      <xdr:row>553</xdr:row>
      <xdr:rowOff>161195</xdr:rowOff>
    </xdr:to>
    <xdr:sp macro="" textlink="">
      <xdr:nvSpPr>
        <xdr:cNvPr id="21" name="Text Box 186" hidden="1">
          <a:extLst>
            <a:ext uri="{FF2B5EF4-FFF2-40B4-BE49-F238E27FC236}">
              <a16:creationId xmlns:a16="http://schemas.microsoft.com/office/drawing/2014/main" xmlns="" id="{00000000-0008-0000-0600-000015000000}"/>
            </a:ext>
          </a:extLst>
        </xdr:cNvPr>
        <xdr:cNvSpPr txBox="1">
          <a:spLocks noChangeArrowheads="1"/>
        </xdr:cNvSpPr>
      </xdr:nvSpPr>
      <xdr:spPr bwMode="auto">
        <a:xfrm>
          <a:off x="7001064" y="91508474"/>
          <a:ext cx="1213485"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695595</xdr:colOff>
      <xdr:row>544</xdr:row>
      <xdr:rowOff>69092</xdr:rowOff>
    </xdr:from>
    <xdr:to>
      <xdr:col>13</xdr:col>
      <xdr:colOff>447945</xdr:colOff>
      <xdr:row>553</xdr:row>
      <xdr:rowOff>161195</xdr:rowOff>
    </xdr:to>
    <xdr:sp macro="" textlink="">
      <xdr:nvSpPr>
        <xdr:cNvPr id="22" name="Text Box 187" hidden="1">
          <a:extLst>
            <a:ext uri="{FF2B5EF4-FFF2-40B4-BE49-F238E27FC236}">
              <a16:creationId xmlns:a16="http://schemas.microsoft.com/office/drawing/2014/main" xmlns="" id="{00000000-0008-0000-0600-000016000000}"/>
            </a:ext>
          </a:extLst>
        </xdr:cNvPr>
        <xdr:cNvSpPr txBox="1">
          <a:spLocks noChangeArrowheads="1"/>
        </xdr:cNvSpPr>
      </xdr:nvSpPr>
      <xdr:spPr bwMode="auto">
        <a:xfrm>
          <a:off x="8195499" y="91508474"/>
          <a:ext cx="1424941"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561</xdr:row>
      <xdr:rowOff>132907</xdr:rowOff>
    </xdr:from>
    <xdr:to>
      <xdr:col>10</xdr:col>
      <xdr:colOff>377459</xdr:colOff>
      <xdr:row>565</xdr:row>
      <xdr:rowOff>64487</xdr:rowOff>
    </xdr:to>
    <xdr:sp macro="" textlink="">
      <xdr:nvSpPr>
        <xdr:cNvPr id="23" name="Text Box 188" hidden="1">
          <a:extLst>
            <a:ext uri="{FF2B5EF4-FFF2-40B4-BE49-F238E27FC236}">
              <a16:creationId xmlns:a16="http://schemas.microsoft.com/office/drawing/2014/main" xmlns="" id="{00000000-0008-0000-0600-000017000000}"/>
            </a:ext>
          </a:extLst>
        </xdr:cNvPr>
        <xdr:cNvSpPr txBox="1">
          <a:spLocks noChangeArrowheads="1"/>
        </xdr:cNvSpPr>
      </xdr:nvSpPr>
      <xdr:spPr bwMode="auto">
        <a:xfrm>
          <a:off x="5835287" y="94446237"/>
          <a:ext cx="1194352"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348884</xdr:colOff>
      <xdr:row>561</xdr:row>
      <xdr:rowOff>132907</xdr:rowOff>
    </xdr:from>
    <xdr:to>
      <xdr:col>11</xdr:col>
      <xdr:colOff>714645</xdr:colOff>
      <xdr:row>565</xdr:row>
      <xdr:rowOff>64487</xdr:rowOff>
    </xdr:to>
    <xdr:sp macro="" textlink="">
      <xdr:nvSpPr>
        <xdr:cNvPr id="24" name="Text Box 189" hidden="1">
          <a:extLst>
            <a:ext uri="{FF2B5EF4-FFF2-40B4-BE49-F238E27FC236}">
              <a16:creationId xmlns:a16="http://schemas.microsoft.com/office/drawing/2014/main" xmlns="" id="{00000000-0008-0000-0600-000018000000}"/>
            </a:ext>
          </a:extLst>
        </xdr:cNvPr>
        <xdr:cNvSpPr txBox="1">
          <a:spLocks noChangeArrowheads="1"/>
        </xdr:cNvSpPr>
      </xdr:nvSpPr>
      <xdr:spPr bwMode="auto">
        <a:xfrm>
          <a:off x="7001064" y="94446237"/>
          <a:ext cx="1213485"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695595</xdr:colOff>
      <xdr:row>561</xdr:row>
      <xdr:rowOff>132907</xdr:rowOff>
    </xdr:from>
    <xdr:to>
      <xdr:col>13</xdr:col>
      <xdr:colOff>411750</xdr:colOff>
      <xdr:row>565</xdr:row>
      <xdr:rowOff>64487</xdr:rowOff>
    </xdr:to>
    <xdr:sp macro="" textlink="">
      <xdr:nvSpPr>
        <xdr:cNvPr id="25" name="Text Box 190" hidden="1">
          <a:extLst>
            <a:ext uri="{FF2B5EF4-FFF2-40B4-BE49-F238E27FC236}">
              <a16:creationId xmlns:a16="http://schemas.microsoft.com/office/drawing/2014/main" xmlns="" id="{00000000-0008-0000-0600-000019000000}"/>
            </a:ext>
          </a:extLst>
        </xdr:cNvPr>
        <xdr:cNvSpPr txBox="1">
          <a:spLocks noChangeArrowheads="1"/>
        </xdr:cNvSpPr>
      </xdr:nvSpPr>
      <xdr:spPr bwMode="auto">
        <a:xfrm>
          <a:off x="8195499" y="94446237"/>
          <a:ext cx="1388746"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22</xdr:row>
      <xdr:rowOff>40284</xdr:rowOff>
    </xdr:from>
    <xdr:to>
      <xdr:col>10</xdr:col>
      <xdr:colOff>472709</xdr:colOff>
      <xdr:row>26</xdr:row>
      <xdr:rowOff>5938</xdr:rowOff>
    </xdr:to>
    <xdr:sp macro="" textlink="">
      <xdr:nvSpPr>
        <xdr:cNvPr id="26" name="Text Box 267" hidden="1">
          <a:extLst>
            <a:ext uri="{FF2B5EF4-FFF2-40B4-BE49-F238E27FC236}">
              <a16:creationId xmlns:a16="http://schemas.microsoft.com/office/drawing/2014/main" xmlns="" id="{00000000-0008-0000-0600-00001A000000}"/>
            </a:ext>
          </a:extLst>
        </xdr:cNvPr>
        <xdr:cNvSpPr txBox="1">
          <a:spLocks noChangeArrowheads="1"/>
        </xdr:cNvSpPr>
      </xdr:nvSpPr>
      <xdr:spPr bwMode="auto">
        <a:xfrm>
          <a:off x="5835287" y="3658818"/>
          <a:ext cx="1289602" cy="6543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32</xdr:row>
      <xdr:rowOff>89790</xdr:rowOff>
    </xdr:from>
    <xdr:to>
      <xdr:col>10</xdr:col>
      <xdr:colOff>472709</xdr:colOff>
      <xdr:row>36</xdr:row>
      <xdr:rowOff>152364</xdr:rowOff>
    </xdr:to>
    <xdr:sp macro="" textlink="">
      <xdr:nvSpPr>
        <xdr:cNvPr id="27" name="Text Box 268" hidden="1">
          <a:extLst>
            <a:ext uri="{FF2B5EF4-FFF2-40B4-BE49-F238E27FC236}">
              <a16:creationId xmlns:a16="http://schemas.microsoft.com/office/drawing/2014/main" xmlns="" id="{00000000-0008-0000-0600-00001B000000}"/>
            </a:ext>
          </a:extLst>
        </xdr:cNvPr>
        <xdr:cNvSpPr txBox="1">
          <a:spLocks noChangeArrowheads="1"/>
        </xdr:cNvSpPr>
      </xdr:nvSpPr>
      <xdr:spPr bwMode="auto">
        <a:xfrm>
          <a:off x="5835287" y="5450541"/>
          <a:ext cx="1289602"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42</xdr:row>
      <xdr:rowOff>47625</xdr:rowOff>
    </xdr:from>
    <xdr:to>
      <xdr:col>10</xdr:col>
      <xdr:colOff>472709</xdr:colOff>
      <xdr:row>47</xdr:row>
      <xdr:rowOff>137160</xdr:rowOff>
    </xdr:to>
    <xdr:sp macro="" textlink="">
      <xdr:nvSpPr>
        <xdr:cNvPr id="28" name="Text Box 269" hidden="1">
          <a:extLst>
            <a:ext uri="{FF2B5EF4-FFF2-40B4-BE49-F238E27FC236}">
              <a16:creationId xmlns:a16="http://schemas.microsoft.com/office/drawing/2014/main" xmlns="" id="{00000000-0008-0000-0600-00001C000000}"/>
            </a:ext>
          </a:extLst>
        </xdr:cNvPr>
        <xdr:cNvSpPr txBox="1">
          <a:spLocks noChangeArrowheads="1"/>
        </xdr:cNvSpPr>
      </xdr:nvSpPr>
      <xdr:spPr bwMode="auto">
        <a:xfrm>
          <a:off x="5835287" y="6952690"/>
          <a:ext cx="1289602" cy="96034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47</xdr:row>
      <xdr:rowOff>137160</xdr:rowOff>
    </xdr:from>
    <xdr:to>
      <xdr:col>10</xdr:col>
      <xdr:colOff>472709</xdr:colOff>
      <xdr:row>51</xdr:row>
      <xdr:rowOff>43016</xdr:rowOff>
    </xdr:to>
    <xdr:sp macro="" textlink="">
      <xdr:nvSpPr>
        <xdr:cNvPr id="29" name="Text Box 270" hidden="1">
          <a:extLst>
            <a:ext uri="{FF2B5EF4-FFF2-40B4-BE49-F238E27FC236}">
              <a16:creationId xmlns:a16="http://schemas.microsoft.com/office/drawing/2014/main" xmlns="" id="{00000000-0008-0000-0600-00001D000000}"/>
            </a:ext>
          </a:extLst>
        </xdr:cNvPr>
        <xdr:cNvSpPr txBox="1">
          <a:spLocks noChangeArrowheads="1"/>
        </xdr:cNvSpPr>
      </xdr:nvSpPr>
      <xdr:spPr bwMode="auto">
        <a:xfrm>
          <a:off x="5835287" y="7913034"/>
          <a:ext cx="1289602"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57</xdr:row>
      <xdr:rowOff>112814</xdr:rowOff>
    </xdr:from>
    <xdr:to>
      <xdr:col>10</xdr:col>
      <xdr:colOff>472709</xdr:colOff>
      <xdr:row>58</xdr:row>
      <xdr:rowOff>270817</xdr:rowOff>
    </xdr:to>
    <xdr:sp macro="" textlink="">
      <xdr:nvSpPr>
        <xdr:cNvPr id="30" name="Text Box 271" hidden="1">
          <a:extLst>
            <a:ext uri="{FF2B5EF4-FFF2-40B4-BE49-F238E27FC236}">
              <a16:creationId xmlns:a16="http://schemas.microsoft.com/office/drawing/2014/main" xmlns="" id="{00000000-0008-0000-0600-00001E000000}"/>
            </a:ext>
          </a:extLst>
        </xdr:cNvPr>
        <xdr:cNvSpPr txBox="1">
          <a:spLocks noChangeArrowheads="1"/>
        </xdr:cNvSpPr>
      </xdr:nvSpPr>
      <xdr:spPr bwMode="auto">
        <a:xfrm>
          <a:off x="5835287" y="9626974"/>
          <a:ext cx="1289602" cy="3485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70</xdr:row>
      <xdr:rowOff>4174</xdr:rowOff>
    </xdr:from>
    <xdr:to>
      <xdr:col>10</xdr:col>
      <xdr:colOff>472709</xdr:colOff>
      <xdr:row>73</xdr:row>
      <xdr:rowOff>8331</xdr:rowOff>
    </xdr:to>
    <xdr:sp macro="" textlink="">
      <xdr:nvSpPr>
        <xdr:cNvPr id="31" name="Text Box 272" hidden="1">
          <a:extLst>
            <a:ext uri="{FF2B5EF4-FFF2-40B4-BE49-F238E27FC236}">
              <a16:creationId xmlns:a16="http://schemas.microsoft.com/office/drawing/2014/main" xmlns="" id="{00000000-0008-0000-0600-00001F000000}"/>
            </a:ext>
          </a:extLst>
        </xdr:cNvPr>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70</xdr:row>
      <xdr:rowOff>4174</xdr:rowOff>
    </xdr:from>
    <xdr:to>
      <xdr:col>10</xdr:col>
      <xdr:colOff>472709</xdr:colOff>
      <xdr:row>73</xdr:row>
      <xdr:rowOff>8331</xdr:rowOff>
    </xdr:to>
    <xdr:sp macro="" textlink="">
      <xdr:nvSpPr>
        <xdr:cNvPr id="32" name="Text Box 273" hidden="1">
          <a:extLst>
            <a:ext uri="{FF2B5EF4-FFF2-40B4-BE49-F238E27FC236}">
              <a16:creationId xmlns:a16="http://schemas.microsoft.com/office/drawing/2014/main" xmlns="" id="{00000000-0008-0000-0600-000020000000}"/>
            </a:ext>
          </a:extLst>
        </xdr:cNvPr>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82</xdr:row>
      <xdr:rowOff>153133</xdr:rowOff>
    </xdr:from>
    <xdr:to>
      <xdr:col>10</xdr:col>
      <xdr:colOff>472709</xdr:colOff>
      <xdr:row>85</xdr:row>
      <xdr:rowOff>147978</xdr:rowOff>
    </xdr:to>
    <xdr:sp macro="" textlink="">
      <xdr:nvSpPr>
        <xdr:cNvPr id="33" name="Text Box 274" hidden="1">
          <a:extLst>
            <a:ext uri="{FF2B5EF4-FFF2-40B4-BE49-F238E27FC236}">
              <a16:creationId xmlns:a16="http://schemas.microsoft.com/office/drawing/2014/main" xmlns="" id="{00000000-0008-0000-0600-000021000000}"/>
            </a:ext>
          </a:extLst>
        </xdr:cNvPr>
        <xdr:cNvSpPr txBox="1">
          <a:spLocks noChangeArrowheads="1"/>
        </xdr:cNvSpPr>
      </xdr:nvSpPr>
      <xdr:spPr bwMode="auto">
        <a:xfrm>
          <a:off x="5835287" y="14342968"/>
          <a:ext cx="1289602" cy="4768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163</xdr:row>
      <xdr:rowOff>33762</xdr:rowOff>
    </xdr:from>
    <xdr:to>
      <xdr:col>10</xdr:col>
      <xdr:colOff>472709</xdr:colOff>
      <xdr:row>163</xdr:row>
      <xdr:rowOff>33762</xdr:rowOff>
    </xdr:to>
    <xdr:sp macro="" textlink="">
      <xdr:nvSpPr>
        <xdr:cNvPr id="34" name="Text Box 275" hidden="1">
          <a:extLst>
            <a:ext uri="{FF2B5EF4-FFF2-40B4-BE49-F238E27FC236}">
              <a16:creationId xmlns:a16="http://schemas.microsoft.com/office/drawing/2014/main" xmlns="" id="{00000000-0008-0000-0600-000022000000}"/>
            </a:ext>
          </a:extLst>
        </xdr:cNvPr>
        <xdr:cNvSpPr txBox="1">
          <a:spLocks noChangeArrowheads="1"/>
        </xdr:cNvSpPr>
      </xdr:nvSpPr>
      <xdr:spPr bwMode="auto">
        <a:xfrm>
          <a:off x="5835287" y="27404131"/>
          <a:ext cx="1289602"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101</xdr:row>
      <xdr:rowOff>109513</xdr:rowOff>
    </xdr:from>
    <xdr:to>
      <xdr:col>10</xdr:col>
      <xdr:colOff>472709</xdr:colOff>
      <xdr:row>108</xdr:row>
      <xdr:rowOff>22540</xdr:rowOff>
    </xdr:to>
    <xdr:sp macro="" textlink="">
      <xdr:nvSpPr>
        <xdr:cNvPr id="35" name="Text Box 276" hidden="1">
          <a:extLst>
            <a:ext uri="{FF2B5EF4-FFF2-40B4-BE49-F238E27FC236}">
              <a16:creationId xmlns:a16="http://schemas.microsoft.com/office/drawing/2014/main" xmlns="" id="{00000000-0008-0000-0600-000023000000}"/>
            </a:ext>
          </a:extLst>
        </xdr:cNvPr>
        <xdr:cNvSpPr txBox="1">
          <a:spLocks noChangeArrowheads="1"/>
        </xdr:cNvSpPr>
      </xdr:nvSpPr>
      <xdr:spPr bwMode="auto">
        <a:xfrm>
          <a:off x="5835287" y="17237448"/>
          <a:ext cx="1289602" cy="969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113</xdr:row>
      <xdr:rowOff>62655</xdr:rowOff>
    </xdr:from>
    <xdr:to>
      <xdr:col>10</xdr:col>
      <xdr:colOff>472709</xdr:colOff>
      <xdr:row>118</xdr:row>
      <xdr:rowOff>86603</xdr:rowOff>
    </xdr:to>
    <xdr:sp macro="" textlink="">
      <xdr:nvSpPr>
        <xdr:cNvPr id="36" name="Text Box 277" hidden="1">
          <a:extLst>
            <a:ext uri="{FF2B5EF4-FFF2-40B4-BE49-F238E27FC236}">
              <a16:creationId xmlns:a16="http://schemas.microsoft.com/office/drawing/2014/main" xmlns="" id="{00000000-0008-0000-0600-000024000000}"/>
            </a:ext>
          </a:extLst>
        </xdr:cNvPr>
        <xdr:cNvSpPr txBox="1">
          <a:spLocks noChangeArrowheads="1"/>
        </xdr:cNvSpPr>
      </xdr:nvSpPr>
      <xdr:spPr bwMode="auto">
        <a:xfrm>
          <a:off x="5835287" y="19063447"/>
          <a:ext cx="1289602" cy="8544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158</xdr:row>
      <xdr:rowOff>25567</xdr:rowOff>
    </xdr:from>
    <xdr:to>
      <xdr:col>10</xdr:col>
      <xdr:colOff>472709</xdr:colOff>
      <xdr:row>162</xdr:row>
      <xdr:rowOff>30132</xdr:rowOff>
    </xdr:to>
    <xdr:sp macro="" textlink="">
      <xdr:nvSpPr>
        <xdr:cNvPr id="37" name="Text Box 278" hidden="1">
          <a:extLst>
            <a:ext uri="{FF2B5EF4-FFF2-40B4-BE49-F238E27FC236}">
              <a16:creationId xmlns:a16="http://schemas.microsoft.com/office/drawing/2014/main" xmlns="" id="{00000000-0008-0000-0600-000025000000}"/>
            </a:ext>
          </a:extLst>
        </xdr:cNvPr>
        <xdr:cNvSpPr txBox="1">
          <a:spLocks noChangeArrowheads="1"/>
        </xdr:cNvSpPr>
      </xdr:nvSpPr>
      <xdr:spPr bwMode="auto">
        <a:xfrm>
          <a:off x="5835287" y="26553363"/>
          <a:ext cx="1289602" cy="6786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166</xdr:row>
      <xdr:rowOff>115054</xdr:rowOff>
    </xdr:from>
    <xdr:to>
      <xdr:col>10</xdr:col>
      <xdr:colOff>472709</xdr:colOff>
      <xdr:row>170</xdr:row>
      <xdr:rowOff>141964</xdr:rowOff>
    </xdr:to>
    <xdr:sp macro="" textlink="">
      <xdr:nvSpPr>
        <xdr:cNvPr id="38" name="Text Box 279" hidden="1">
          <a:extLst>
            <a:ext uri="{FF2B5EF4-FFF2-40B4-BE49-F238E27FC236}">
              <a16:creationId xmlns:a16="http://schemas.microsoft.com/office/drawing/2014/main" xmlns="" id="{00000000-0008-0000-0600-000026000000}"/>
            </a:ext>
          </a:extLst>
        </xdr:cNvPr>
        <xdr:cNvSpPr txBox="1">
          <a:spLocks noChangeArrowheads="1"/>
        </xdr:cNvSpPr>
      </xdr:nvSpPr>
      <xdr:spPr bwMode="auto">
        <a:xfrm>
          <a:off x="5835287" y="28005516"/>
          <a:ext cx="1289602" cy="703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174</xdr:row>
      <xdr:rowOff>25666</xdr:rowOff>
    </xdr:from>
    <xdr:to>
      <xdr:col>10</xdr:col>
      <xdr:colOff>472709</xdr:colOff>
      <xdr:row>178</xdr:row>
      <xdr:rowOff>96405</xdr:rowOff>
    </xdr:to>
    <xdr:sp macro="" textlink="">
      <xdr:nvSpPr>
        <xdr:cNvPr id="39" name="Text Box 280" hidden="1">
          <a:extLst>
            <a:ext uri="{FF2B5EF4-FFF2-40B4-BE49-F238E27FC236}">
              <a16:creationId xmlns:a16="http://schemas.microsoft.com/office/drawing/2014/main" xmlns="" id="{00000000-0008-0000-0600-000027000000}"/>
            </a:ext>
          </a:extLst>
        </xdr:cNvPr>
        <xdr:cNvSpPr txBox="1">
          <a:spLocks noChangeArrowheads="1"/>
        </xdr:cNvSpPr>
      </xdr:nvSpPr>
      <xdr:spPr bwMode="auto">
        <a:xfrm>
          <a:off x="5835287" y="29277209"/>
          <a:ext cx="1289602" cy="750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184</xdr:row>
      <xdr:rowOff>9216</xdr:rowOff>
    </xdr:from>
    <xdr:to>
      <xdr:col>10</xdr:col>
      <xdr:colOff>472709</xdr:colOff>
      <xdr:row>188</xdr:row>
      <xdr:rowOff>105588</xdr:rowOff>
    </xdr:to>
    <xdr:sp macro="" textlink="">
      <xdr:nvSpPr>
        <xdr:cNvPr id="40" name="Text Box 281" hidden="1">
          <a:extLst>
            <a:ext uri="{FF2B5EF4-FFF2-40B4-BE49-F238E27FC236}">
              <a16:creationId xmlns:a16="http://schemas.microsoft.com/office/drawing/2014/main" xmlns="" id="{00000000-0008-0000-0600-000028000000}"/>
            </a:ext>
          </a:extLst>
        </xdr:cNvPr>
        <xdr:cNvSpPr txBox="1">
          <a:spLocks noChangeArrowheads="1"/>
        </xdr:cNvSpPr>
      </xdr:nvSpPr>
      <xdr:spPr bwMode="auto">
        <a:xfrm>
          <a:off x="5835287" y="30904587"/>
          <a:ext cx="1289602" cy="7692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191</xdr:row>
      <xdr:rowOff>6860</xdr:rowOff>
    </xdr:from>
    <xdr:to>
      <xdr:col>10</xdr:col>
      <xdr:colOff>472709</xdr:colOff>
      <xdr:row>194</xdr:row>
      <xdr:rowOff>13049</xdr:rowOff>
    </xdr:to>
    <xdr:sp macro="" textlink="">
      <xdr:nvSpPr>
        <xdr:cNvPr id="41" name="Text Box 282" hidden="1">
          <a:extLst>
            <a:ext uri="{FF2B5EF4-FFF2-40B4-BE49-F238E27FC236}">
              <a16:creationId xmlns:a16="http://schemas.microsoft.com/office/drawing/2014/main" xmlns="" id="{00000000-0008-0000-0600-000029000000}"/>
            </a:ext>
          </a:extLst>
        </xdr:cNvPr>
        <xdr:cNvSpPr txBox="1">
          <a:spLocks noChangeArrowheads="1"/>
        </xdr:cNvSpPr>
      </xdr:nvSpPr>
      <xdr:spPr bwMode="auto">
        <a:xfrm>
          <a:off x="5835287" y="32060846"/>
          <a:ext cx="1289602" cy="51863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209</xdr:row>
      <xdr:rowOff>109244</xdr:rowOff>
    </xdr:from>
    <xdr:to>
      <xdr:col>10</xdr:col>
      <xdr:colOff>472709</xdr:colOff>
      <xdr:row>213</xdr:row>
      <xdr:rowOff>129203</xdr:rowOff>
    </xdr:to>
    <xdr:sp macro="" textlink="">
      <xdr:nvSpPr>
        <xdr:cNvPr id="42" name="Text Box 283" hidden="1">
          <a:extLst>
            <a:ext uri="{FF2B5EF4-FFF2-40B4-BE49-F238E27FC236}">
              <a16:creationId xmlns:a16="http://schemas.microsoft.com/office/drawing/2014/main" xmlns="" id="{00000000-0008-0000-0600-00002A000000}"/>
            </a:ext>
          </a:extLst>
        </xdr:cNvPr>
        <xdr:cNvSpPr txBox="1">
          <a:spLocks noChangeArrowheads="1"/>
        </xdr:cNvSpPr>
      </xdr:nvSpPr>
      <xdr:spPr bwMode="auto">
        <a:xfrm>
          <a:off x="5835287" y="35240342"/>
          <a:ext cx="1289602" cy="7050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222</xdr:row>
      <xdr:rowOff>138774</xdr:rowOff>
    </xdr:from>
    <xdr:to>
      <xdr:col>10</xdr:col>
      <xdr:colOff>472709</xdr:colOff>
      <xdr:row>229</xdr:row>
      <xdr:rowOff>167299</xdr:rowOff>
    </xdr:to>
    <xdr:sp macro="" textlink="">
      <xdr:nvSpPr>
        <xdr:cNvPr id="43" name="Text Box 284" hidden="1">
          <a:extLst>
            <a:ext uri="{FF2B5EF4-FFF2-40B4-BE49-F238E27FC236}">
              <a16:creationId xmlns:a16="http://schemas.microsoft.com/office/drawing/2014/main" xmlns="" id="{00000000-0008-0000-0600-00002B000000}"/>
            </a:ext>
          </a:extLst>
        </xdr:cNvPr>
        <xdr:cNvSpPr txBox="1">
          <a:spLocks noChangeArrowheads="1"/>
        </xdr:cNvSpPr>
      </xdr:nvSpPr>
      <xdr:spPr bwMode="auto">
        <a:xfrm>
          <a:off x="5835287" y="37484127"/>
          <a:ext cx="1289602" cy="12369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239</xdr:row>
      <xdr:rowOff>136763</xdr:rowOff>
    </xdr:from>
    <xdr:to>
      <xdr:col>10</xdr:col>
      <xdr:colOff>472709</xdr:colOff>
      <xdr:row>244</xdr:row>
      <xdr:rowOff>104091</xdr:rowOff>
    </xdr:to>
    <xdr:sp macro="" textlink="">
      <xdr:nvSpPr>
        <xdr:cNvPr id="44" name="Text Box 285" hidden="1">
          <a:extLst>
            <a:ext uri="{FF2B5EF4-FFF2-40B4-BE49-F238E27FC236}">
              <a16:creationId xmlns:a16="http://schemas.microsoft.com/office/drawing/2014/main" xmlns="" id="{00000000-0008-0000-0600-00002C000000}"/>
            </a:ext>
          </a:extLst>
        </xdr:cNvPr>
        <xdr:cNvSpPr txBox="1">
          <a:spLocks noChangeArrowheads="1"/>
        </xdr:cNvSpPr>
      </xdr:nvSpPr>
      <xdr:spPr bwMode="auto">
        <a:xfrm>
          <a:off x="5835287" y="40384905"/>
          <a:ext cx="1289602" cy="82559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244</xdr:row>
      <xdr:rowOff>104091</xdr:rowOff>
    </xdr:from>
    <xdr:to>
      <xdr:col>10</xdr:col>
      <xdr:colOff>472709</xdr:colOff>
      <xdr:row>248</xdr:row>
      <xdr:rowOff>118760</xdr:rowOff>
    </xdr:to>
    <xdr:sp macro="" textlink="">
      <xdr:nvSpPr>
        <xdr:cNvPr id="45" name="Text Box 286" hidden="1">
          <a:extLst>
            <a:ext uri="{FF2B5EF4-FFF2-40B4-BE49-F238E27FC236}">
              <a16:creationId xmlns:a16="http://schemas.microsoft.com/office/drawing/2014/main" xmlns="" id="{00000000-0008-0000-0600-00002D000000}"/>
            </a:ext>
          </a:extLst>
        </xdr:cNvPr>
        <xdr:cNvSpPr txBox="1">
          <a:spLocks noChangeArrowheads="1"/>
        </xdr:cNvSpPr>
      </xdr:nvSpPr>
      <xdr:spPr bwMode="auto">
        <a:xfrm>
          <a:off x="5835287" y="41210503"/>
          <a:ext cx="1289602" cy="6887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250</xdr:row>
      <xdr:rowOff>14447</xdr:rowOff>
    </xdr:from>
    <xdr:to>
      <xdr:col>10</xdr:col>
      <xdr:colOff>472709</xdr:colOff>
      <xdr:row>254</xdr:row>
      <xdr:rowOff>146727</xdr:rowOff>
    </xdr:to>
    <xdr:sp macro="" textlink="">
      <xdr:nvSpPr>
        <xdr:cNvPr id="46" name="Text Box 287" hidden="1">
          <a:extLst>
            <a:ext uri="{FF2B5EF4-FFF2-40B4-BE49-F238E27FC236}">
              <a16:creationId xmlns:a16="http://schemas.microsoft.com/office/drawing/2014/main" xmlns="" id="{00000000-0008-0000-0600-00002E000000}"/>
            </a:ext>
          </a:extLst>
        </xdr:cNvPr>
        <xdr:cNvSpPr txBox="1">
          <a:spLocks noChangeArrowheads="1"/>
        </xdr:cNvSpPr>
      </xdr:nvSpPr>
      <xdr:spPr bwMode="auto">
        <a:xfrm>
          <a:off x="5835287" y="42133836"/>
          <a:ext cx="1289602" cy="806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263</xdr:row>
      <xdr:rowOff>129336</xdr:rowOff>
    </xdr:from>
    <xdr:to>
      <xdr:col>10</xdr:col>
      <xdr:colOff>472709</xdr:colOff>
      <xdr:row>267</xdr:row>
      <xdr:rowOff>124595</xdr:rowOff>
    </xdr:to>
    <xdr:sp macro="" textlink="">
      <xdr:nvSpPr>
        <xdr:cNvPr id="47" name="Text Box 288" hidden="1">
          <a:extLst>
            <a:ext uri="{FF2B5EF4-FFF2-40B4-BE49-F238E27FC236}">
              <a16:creationId xmlns:a16="http://schemas.microsoft.com/office/drawing/2014/main" xmlns="" id="{00000000-0008-0000-0600-00002F000000}"/>
            </a:ext>
          </a:extLst>
        </xdr:cNvPr>
        <xdr:cNvSpPr txBox="1">
          <a:spLocks noChangeArrowheads="1"/>
        </xdr:cNvSpPr>
      </xdr:nvSpPr>
      <xdr:spPr bwMode="auto">
        <a:xfrm>
          <a:off x="5835287" y="44454768"/>
          <a:ext cx="1289602" cy="67403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4163</xdr:colOff>
      <xdr:row>268</xdr:row>
      <xdr:rowOff>6067</xdr:rowOff>
    </xdr:from>
    <xdr:to>
      <xdr:col>10</xdr:col>
      <xdr:colOff>472709</xdr:colOff>
      <xdr:row>272</xdr:row>
      <xdr:rowOff>111850</xdr:rowOff>
    </xdr:to>
    <xdr:sp macro="" textlink="">
      <xdr:nvSpPr>
        <xdr:cNvPr id="48" name="Text Box 289" hidden="1">
          <a:extLst>
            <a:ext uri="{FF2B5EF4-FFF2-40B4-BE49-F238E27FC236}">
              <a16:creationId xmlns:a16="http://schemas.microsoft.com/office/drawing/2014/main" xmlns="" id="{00000000-0008-0000-0600-000030000000}"/>
            </a:ext>
          </a:extLst>
        </xdr:cNvPr>
        <xdr:cNvSpPr txBox="1">
          <a:spLocks noChangeArrowheads="1"/>
        </xdr:cNvSpPr>
      </xdr:nvSpPr>
      <xdr:spPr bwMode="auto">
        <a:xfrm>
          <a:off x="5835287" y="45166480"/>
          <a:ext cx="1289602" cy="75710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11</xdr:col>
      <xdr:colOff>348883</xdr:colOff>
      <xdr:row>21</xdr:row>
      <xdr:rowOff>47851</xdr:rowOff>
    </xdr:from>
    <xdr:to>
      <xdr:col>13</xdr:col>
      <xdr:colOff>85750</xdr:colOff>
      <xdr:row>24</xdr:row>
      <xdr:rowOff>71930</xdr:rowOff>
    </xdr:to>
    <xdr:sp macro="" textlink="">
      <xdr:nvSpPr>
        <xdr:cNvPr id="2" name="Text Box 143" hidden="1">
          <a:extLst>
            <a:ext uri="{FF2B5EF4-FFF2-40B4-BE49-F238E27FC236}">
              <a16:creationId xmlns:a16="http://schemas.microsoft.com/office/drawing/2014/main" xmlns="" id="{00000000-0008-0000-0700-000002000000}"/>
            </a:ext>
          </a:extLst>
        </xdr:cNvPr>
        <xdr:cNvSpPr txBox="1">
          <a:spLocks noChangeArrowheads="1"/>
        </xdr:cNvSpPr>
      </xdr:nvSpPr>
      <xdr:spPr bwMode="auto">
        <a:xfrm>
          <a:off x="7851961" y="3781425"/>
          <a:ext cx="971551" cy="70290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348883</xdr:colOff>
      <xdr:row>23</xdr:row>
      <xdr:rowOff>42078</xdr:rowOff>
    </xdr:from>
    <xdr:to>
      <xdr:col>13</xdr:col>
      <xdr:colOff>85750</xdr:colOff>
      <xdr:row>27</xdr:row>
      <xdr:rowOff>53509</xdr:rowOff>
    </xdr:to>
    <xdr:sp macro="" textlink="">
      <xdr:nvSpPr>
        <xdr:cNvPr id="3" name="Text Box 144" hidden="1">
          <a:extLst>
            <a:ext uri="{FF2B5EF4-FFF2-40B4-BE49-F238E27FC236}">
              <a16:creationId xmlns:a16="http://schemas.microsoft.com/office/drawing/2014/main" xmlns="" id="{00000000-0008-0000-0700-000003000000}"/>
            </a:ext>
          </a:extLst>
        </xdr:cNvPr>
        <xdr:cNvSpPr txBox="1">
          <a:spLocks noChangeArrowheads="1"/>
        </xdr:cNvSpPr>
      </xdr:nvSpPr>
      <xdr:spPr bwMode="auto">
        <a:xfrm>
          <a:off x="7851961" y="4265256"/>
          <a:ext cx="971551"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348883</xdr:colOff>
      <xdr:row>74</xdr:row>
      <xdr:rowOff>21132</xdr:rowOff>
    </xdr:from>
    <xdr:to>
      <xdr:col>13</xdr:col>
      <xdr:colOff>85750</xdr:colOff>
      <xdr:row>78</xdr:row>
      <xdr:rowOff>77104</xdr:rowOff>
    </xdr:to>
    <xdr:sp macro="" textlink="">
      <xdr:nvSpPr>
        <xdr:cNvPr id="4" name="Text Box 145" hidden="1">
          <a:extLst>
            <a:ext uri="{FF2B5EF4-FFF2-40B4-BE49-F238E27FC236}">
              <a16:creationId xmlns:a16="http://schemas.microsoft.com/office/drawing/2014/main" xmlns="" id="{00000000-0008-0000-0700-000004000000}"/>
            </a:ext>
          </a:extLst>
        </xdr:cNvPr>
        <xdr:cNvSpPr txBox="1">
          <a:spLocks noChangeArrowheads="1"/>
        </xdr:cNvSpPr>
      </xdr:nvSpPr>
      <xdr:spPr bwMode="auto">
        <a:xfrm>
          <a:off x="7851961" y="14310354"/>
          <a:ext cx="9715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348883</xdr:colOff>
      <xdr:row>87</xdr:row>
      <xdr:rowOff>130205</xdr:rowOff>
    </xdr:from>
    <xdr:to>
      <xdr:col>13</xdr:col>
      <xdr:colOff>85750</xdr:colOff>
      <xdr:row>91</xdr:row>
      <xdr:rowOff>135095</xdr:rowOff>
    </xdr:to>
    <xdr:sp macro="" textlink="">
      <xdr:nvSpPr>
        <xdr:cNvPr id="5" name="Text Box 146" hidden="1">
          <a:extLst>
            <a:ext uri="{FF2B5EF4-FFF2-40B4-BE49-F238E27FC236}">
              <a16:creationId xmlns:a16="http://schemas.microsoft.com/office/drawing/2014/main" xmlns="" id="{00000000-0008-0000-0700-000005000000}"/>
            </a:ext>
          </a:extLst>
        </xdr:cNvPr>
        <xdr:cNvSpPr txBox="1">
          <a:spLocks noChangeArrowheads="1"/>
        </xdr:cNvSpPr>
      </xdr:nvSpPr>
      <xdr:spPr bwMode="auto">
        <a:xfrm>
          <a:off x="7851961" y="17305753"/>
          <a:ext cx="9715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348883</xdr:colOff>
      <xdr:row>94</xdr:row>
      <xdr:rowOff>45111</xdr:rowOff>
    </xdr:from>
    <xdr:to>
      <xdr:col>13</xdr:col>
      <xdr:colOff>85750</xdr:colOff>
      <xdr:row>98</xdr:row>
      <xdr:rowOff>22162</xdr:rowOff>
    </xdr:to>
    <xdr:sp macro="" textlink="">
      <xdr:nvSpPr>
        <xdr:cNvPr id="6" name="Text Box 147" hidden="1">
          <a:extLst>
            <a:ext uri="{FF2B5EF4-FFF2-40B4-BE49-F238E27FC236}">
              <a16:creationId xmlns:a16="http://schemas.microsoft.com/office/drawing/2014/main" xmlns="" id="{00000000-0008-0000-0700-000006000000}"/>
            </a:ext>
          </a:extLst>
        </xdr:cNvPr>
        <xdr:cNvSpPr txBox="1">
          <a:spLocks noChangeArrowheads="1"/>
        </xdr:cNvSpPr>
      </xdr:nvSpPr>
      <xdr:spPr bwMode="auto">
        <a:xfrm>
          <a:off x="7851961" y="18431414"/>
          <a:ext cx="9715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348883</xdr:colOff>
      <xdr:row>100</xdr:row>
      <xdr:rowOff>154028</xdr:rowOff>
    </xdr:from>
    <xdr:to>
      <xdr:col>13</xdr:col>
      <xdr:colOff>85750</xdr:colOff>
      <xdr:row>105</xdr:row>
      <xdr:rowOff>51837</xdr:rowOff>
    </xdr:to>
    <xdr:sp macro="" textlink="">
      <xdr:nvSpPr>
        <xdr:cNvPr id="7" name="Text Box 148" hidden="1">
          <a:extLst>
            <a:ext uri="{FF2B5EF4-FFF2-40B4-BE49-F238E27FC236}">
              <a16:creationId xmlns:a16="http://schemas.microsoft.com/office/drawing/2014/main" xmlns="" id="{00000000-0008-0000-0700-000007000000}"/>
            </a:ext>
          </a:extLst>
        </xdr:cNvPr>
        <xdr:cNvSpPr txBox="1">
          <a:spLocks noChangeArrowheads="1"/>
        </xdr:cNvSpPr>
      </xdr:nvSpPr>
      <xdr:spPr bwMode="auto">
        <a:xfrm>
          <a:off x="7851961" y="19595559"/>
          <a:ext cx="971551" cy="7047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545422</xdr:colOff>
      <xdr:row>74</xdr:row>
      <xdr:rowOff>21132</xdr:rowOff>
    </xdr:from>
    <xdr:to>
      <xdr:col>12</xdr:col>
      <xdr:colOff>125327</xdr:colOff>
      <xdr:row>78</xdr:row>
      <xdr:rowOff>77104</xdr:rowOff>
    </xdr:to>
    <xdr:sp macro="" textlink="">
      <xdr:nvSpPr>
        <xdr:cNvPr id="8" name="Text Box 149" hidden="1">
          <a:extLst>
            <a:ext uri="{FF2B5EF4-FFF2-40B4-BE49-F238E27FC236}">
              <a16:creationId xmlns:a16="http://schemas.microsoft.com/office/drawing/2014/main" xmlns="" id="{00000000-0008-0000-0700-000008000000}"/>
            </a:ext>
          </a:extLst>
        </xdr:cNvPr>
        <xdr:cNvSpPr txBox="1">
          <a:spLocks noChangeArrowheads="1"/>
        </xdr:cNvSpPr>
      </xdr:nvSpPr>
      <xdr:spPr bwMode="auto">
        <a:xfrm>
          <a:off x="7461436" y="14310354"/>
          <a:ext cx="7810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545422</xdr:colOff>
      <xdr:row>87</xdr:row>
      <xdr:rowOff>130205</xdr:rowOff>
    </xdr:from>
    <xdr:to>
      <xdr:col>12</xdr:col>
      <xdr:colOff>125327</xdr:colOff>
      <xdr:row>91</xdr:row>
      <xdr:rowOff>135095</xdr:rowOff>
    </xdr:to>
    <xdr:sp macro="" textlink="">
      <xdr:nvSpPr>
        <xdr:cNvPr id="9" name="Text Box 150" hidden="1">
          <a:extLst>
            <a:ext uri="{FF2B5EF4-FFF2-40B4-BE49-F238E27FC236}">
              <a16:creationId xmlns:a16="http://schemas.microsoft.com/office/drawing/2014/main" xmlns="" id="{00000000-0008-0000-0700-000009000000}"/>
            </a:ext>
          </a:extLst>
        </xdr:cNvPr>
        <xdr:cNvSpPr txBox="1">
          <a:spLocks noChangeArrowheads="1"/>
        </xdr:cNvSpPr>
      </xdr:nvSpPr>
      <xdr:spPr bwMode="auto">
        <a:xfrm>
          <a:off x="7461436" y="17305753"/>
          <a:ext cx="7810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545422</xdr:colOff>
      <xdr:row>94</xdr:row>
      <xdr:rowOff>45111</xdr:rowOff>
    </xdr:from>
    <xdr:to>
      <xdr:col>12</xdr:col>
      <xdr:colOff>125327</xdr:colOff>
      <xdr:row>98</xdr:row>
      <xdr:rowOff>22162</xdr:rowOff>
    </xdr:to>
    <xdr:sp macro="" textlink="">
      <xdr:nvSpPr>
        <xdr:cNvPr id="10" name="Text Box 151" hidden="1">
          <a:extLst>
            <a:ext uri="{FF2B5EF4-FFF2-40B4-BE49-F238E27FC236}">
              <a16:creationId xmlns:a16="http://schemas.microsoft.com/office/drawing/2014/main" xmlns="" id="{00000000-0008-0000-0700-00000A000000}"/>
            </a:ext>
          </a:extLst>
        </xdr:cNvPr>
        <xdr:cNvSpPr txBox="1">
          <a:spLocks noChangeArrowheads="1"/>
        </xdr:cNvSpPr>
      </xdr:nvSpPr>
      <xdr:spPr bwMode="auto">
        <a:xfrm>
          <a:off x="7461436" y="18431414"/>
          <a:ext cx="7810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545422</xdr:colOff>
      <xdr:row>75</xdr:row>
      <xdr:rowOff>12727</xdr:rowOff>
    </xdr:from>
    <xdr:to>
      <xdr:col>12</xdr:col>
      <xdr:colOff>125327</xdr:colOff>
      <xdr:row>79</xdr:row>
      <xdr:rowOff>77101</xdr:rowOff>
    </xdr:to>
    <xdr:sp macro="" textlink="">
      <xdr:nvSpPr>
        <xdr:cNvPr id="11" name="Text Box 152" hidden="1">
          <a:extLst>
            <a:ext uri="{FF2B5EF4-FFF2-40B4-BE49-F238E27FC236}">
              <a16:creationId xmlns:a16="http://schemas.microsoft.com/office/drawing/2014/main" xmlns="" id="{00000000-0008-0000-0700-00000B000000}"/>
            </a:ext>
          </a:extLst>
        </xdr:cNvPr>
        <xdr:cNvSpPr txBox="1">
          <a:spLocks noChangeArrowheads="1"/>
        </xdr:cNvSpPr>
      </xdr:nvSpPr>
      <xdr:spPr bwMode="auto">
        <a:xfrm>
          <a:off x="7461436" y="14463876"/>
          <a:ext cx="781051" cy="712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545422</xdr:colOff>
      <xdr:row>101</xdr:row>
      <xdr:rowOff>122785</xdr:rowOff>
    </xdr:from>
    <xdr:to>
      <xdr:col>12</xdr:col>
      <xdr:colOff>125327</xdr:colOff>
      <xdr:row>106</xdr:row>
      <xdr:rowOff>64490</xdr:rowOff>
    </xdr:to>
    <xdr:sp macro="" textlink="">
      <xdr:nvSpPr>
        <xdr:cNvPr id="12" name="Text Box 153" hidden="1">
          <a:extLst>
            <a:ext uri="{FF2B5EF4-FFF2-40B4-BE49-F238E27FC236}">
              <a16:creationId xmlns:a16="http://schemas.microsoft.com/office/drawing/2014/main" xmlns="" id="{00000000-0008-0000-0700-00000C000000}"/>
            </a:ext>
          </a:extLst>
        </xdr:cNvPr>
        <xdr:cNvSpPr txBox="1">
          <a:spLocks noChangeArrowheads="1"/>
        </xdr:cNvSpPr>
      </xdr:nvSpPr>
      <xdr:spPr bwMode="auto">
        <a:xfrm>
          <a:off x="7461436" y="19720347"/>
          <a:ext cx="781051" cy="7721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348883</xdr:colOff>
      <xdr:row>173</xdr:row>
      <xdr:rowOff>114983</xdr:rowOff>
    </xdr:from>
    <xdr:to>
      <xdr:col>13</xdr:col>
      <xdr:colOff>85750</xdr:colOff>
      <xdr:row>177</xdr:row>
      <xdr:rowOff>156302</xdr:rowOff>
    </xdr:to>
    <xdr:sp macro="" textlink="">
      <xdr:nvSpPr>
        <xdr:cNvPr id="13" name="Text Box 154" hidden="1">
          <a:extLst>
            <a:ext uri="{FF2B5EF4-FFF2-40B4-BE49-F238E27FC236}">
              <a16:creationId xmlns:a16="http://schemas.microsoft.com/office/drawing/2014/main" xmlns="" id="{00000000-0008-0000-0700-00000D000000}"/>
            </a:ext>
          </a:extLst>
        </xdr:cNvPr>
        <xdr:cNvSpPr txBox="1">
          <a:spLocks noChangeArrowheads="1"/>
        </xdr:cNvSpPr>
      </xdr:nvSpPr>
      <xdr:spPr bwMode="auto">
        <a:xfrm>
          <a:off x="7851961" y="31635255"/>
          <a:ext cx="971551" cy="7318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348883</xdr:colOff>
      <xdr:row>176</xdr:row>
      <xdr:rowOff>71351</xdr:rowOff>
    </xdr:from>
    <xdr:to>
      <xdr:col>13</xdr:col>
      <xdr:colOff>85750</xdr:colOff>
      <xdr:row>180</xdr:row>
      <xdr:rowOff>157043</xdr:rowOff>
    </xdr:to>
    <xdr:sp macro="" textlink="">
      <xdr:nvSpPr>
        <xdr:cNvPr id="14" name="Text Box 155" hidden="1">
          <a:extLst>
            <a:ext uri="{FF2B5EF4-FFF2-40B4-BE49-F238E27FC236}">
              <a16:creationId xmlns:a16="http://schemas.microsoft.com/office/drawing/2014/main" xmlns="" id="{00000000-0008-0000-0700-00000E000000}"/>
            </a:ext>
          </a:extLst>
        </xdr:cNvPr>
        <xdr:cNvSpPr txBox="1">
          <a:spLocks noChangeArrowheads="1"/>
        </xdr:cNvSpPr>
      </xdr:nvSpPr>
      <xdr:spPr bwMode="auto">
        <a:xfrm>
          <a:off x="7851961" y="32126641"/>
          <a:ext cx="971551" cy="7470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671845</xdr:colOff>
      <xdr:row>18</xdr:row>
      <xdr:rowOff>80573</xdr:rowOff>
    </xdr:from>
    <xdr:to>
      <xdr:col>10</xdr:col>
      <xdr:colOff>202545</xdr:colOff>
      <xdr:row>19</xdr:row>
      <xdr:rowOff>118223</xdr:rowOff>
    </xdr:to>
    <xdr:sp macro="" textlink="">
      <xdr:nvSpPr>
        <xdr:cNvPr id="2" name="Text Box 3" hidden="1">
          <a:extLst>
            <a:ext uri="{FF2B5EF4-FFF2-40B4-BE49-F238E27FC236}">
              <a16:creationId xmlns:a16="http://schemas.microsoft.com/office/drawing/2014/main" xmlns="" id="{00000000-0008-0000-0A00-000002000000}"/>
            </a:ext>
          </a:extLst>
        </xdr:cNvPr>
        <xdr:cNvSpPr txBox="1">
          <a:spLocks noChangeArrowheads="1"/>
        </xdr:cNvSpPr>
      </xdr:nvSpPr>
      <xdr:spPr bwMode="auto">
        <a:xfrm>
          <a:off x="6457950" y="3248025"/>
          <a:ext cx="1209675" cy="6667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681370</xdr:colOff>
      <xdr:row>25</xdr:row>
      <xdr:rowOff>101357</xdr:rowOff>
    </xdr:from>
    <xdr:to>
      <xdr:col>10</xdr:col>
      <xdr:colOff>212070</xdr:colOff>
      <xdr:row>26</xdr:row>
      <xdr:rowOff>48648</xdr:rowOff>
    </xdr:to>
    <xdr:sp macro="" textlink="">
      <xdr:nvSpPr>
        <xdr:cNvPr id="3" name="Text Box 4" hidden="1">
          <a:extLst>
            <a:ext uri="{FF2B5EF4-FFF2-40B4-BE49-F238E27FC236}">
              <a16:creationId xmlns:a16="http://schemas.microsoft.com/office/drawing/2014/main" xmlns="" id="{00000000-0008-0000-0A00-000003000000}"/>
            </a:ext>
          </a:extLst>
        </xdr:cNvPr>
        <xdr:cNvSpPr txBox="1">
          <a:spLocks noChangeArrowheads="1"/>
        </xdr:cNvSpPr>
      </xdr:nvSpPr>
      <xdr:spPr bwMode="auto">
        <a:xfrm>
          <a:off x="6467475" y="574357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8</xdr:col>
      <xdr:colOff>480396</xdr:colOff>
      <xdr:row>99</xdr:row>
      <xdr:rowOff>128644</xdr:rowOff>
    </xdr:from>
    <xdr:to>
      <xdr:col>10</xdr:col>
      <xdr:colOff>259416</xdr:colOff>
      <xdr:row>103</xdr:row>
      <xdr:rowOff>7508</xdr:rowOff>
    </xdr:to>
    <xdr:sp macro="" textlink="">
      <xdr:nvSpPr>
        <xdr:cNvPr id="2" name="Text Box 7" hidden="1">
          <a:extLst>
            <a:ext uri="{FF2B5EF4-FFF2-40B4-BE49-F238E27FC236}">
              <a16:creationId xmlns:a16="http://schemas.microsoft.com/office/drawing/2014/main" xmlns="" id="{00000000-0008-0000-1300-000002000000}"/>
            </a:ext>
          </a:extLst>
        </xdr:cNvPr>
        <xdr:cNvSpPr txBox="1">
          <a:spLocks noChangeArrowheads="1"/>
        </xdr:cNvSpPr>
      </xdr:nvSpPr>
      <xdr:spPr bwMode="auto">
        <a:xfrm>
          <a:off x="6174441" y="16355434"/>
          <a:ext cx="1266825" cy="65038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749225</xdr:colOff>
      <xdr:row>39</xdr:row>
      <xdr:rowOff>169994</xdr:rowOff>
    </xdr:from>
    <xdr:to>
      <xdr:col>14</xdr:col>
      <xdr:colOff>27566</xdr:colOff>
      <xdr:row>42</xdr:row>
      <xdr:rowOff>147077</xdr:rowOff>
    </xdr:to>
    <xdr:sp macro="" textlink="">
      <xdr:nvSpPr>
        <xdr:cNvPr id="3" name="Text Box 16" hidden="1">
          <a:extLst>
            <a:ext uri="{FF2B5EF4-FFF2-40B4-BE49-F238E27FC236}">
              <a16:creationId xmlns:a16="http://schemas.microsoft.com/office/drawing/2014/main" xmlns="" id="{00000000-0008-0000-1300-000003000000}"/>
            </a:ext>
          </a:extLst>
        </xdr:cNvPr>
        <xdr:cNvSpPr txBox="1">
          <a:spLocks noChangeArrowheads="1"/>
        </xdr:cNvSpPr>
      </xdr:nvSpPr>
      <xdr:spPr bwMode="auto">
        <a:xfrm>
          <a:off x="8477810" y="6757484"/>
          <a:ext cx="1516716" cy="54096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749225</xdr:colOff>
      <xdr:row>49</xdr:row>
      <xdr:rowOff>4706</xdr:rowOff>
    </xdr:from>
    <xdr:to>
      <xdr:col>14</xdr:col>
      <xdr:colOff>27566</xdr:colOff>
      <xdr:row>52</xdr:row>
      <xdr:rowOff>142259</xdr:rowOff>
    </xdr:to>
    <xdr:sp macro="" textlink="">
      <xdr:nvSpPr>
        <xdr:cNvPr id="4" name="Text Box 18" hidden="1">
          <a:extLst>
            <a:ext uri="{FF2B5EF4-FFF2-40B4-BE49-F238E27FC236}">
              <a16:creationId xmlns:a16="http://schemas.microsoft.com/office/drawing/2014/main" xmlns="" id="{00000000-0008-0000-1300-000004000000}"/>
            </a:ext>
          </a:extLst>
        </xdr:cNvPr>
        <xdr:cNvSpPr txBox="1">
          <a:spLocks noChangeArrowheads="1"/>
        </xdr:cNvSpPr>
      </xdr:nvSpPr>
      <xdr:spPr bwMode="auto">
        <a:xfrm>
          <a:off x="8477810" y="8449571"/>
          <a:ext cx="1516716" cy="70905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254934</xdr:colOff>
      <xdr:row>67</xdr:row>
      <xdr:rowOff>58775</xdr:rowOff>
    </xdr:from>
    <xdr:to>
      <xdr:col>13</xdr:col>
      <xdr:colOff>167976</xdr:colOff>
      <xdr:row>72</xdr:row>
      <xdr:rowOff>144724</xdr:rowOff>
    </xdr:to>
    <xdr:sp macro="" textlink="">
      <xdr:nvSpPr>
        <xdr:cNvPr id="5" name="Text Box 25" hidden="1">
          <a:extLst>
            <a:ext uri="{FF2B5EF4-FFF2-40B4-BE49-F238E27FC236}">
              <a16:creationId xmlns:a16="http://schemas.microsoft.com/office/drawing/2014/main" xmlns="" id="{00000000-0008-0000-1300-000005000000}"/>
            </a:ext>
          </a:extLst>
        </xdr:cNvPr>
        <xdr:cNvSpPr txBox="1">
          <a:spLocks noChangeArrowheads="1"/>
        </xdr:cNvSpPr>
      </xdr:nvSpPr>
      <xdr:spPr bwMode="auto">
        <a:xfrm>
          <a:off x="7998759" y="11557355"/>
          <a:ext cx="1404657" cy="71840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7</xdr:col>
      <xdr:colOff>119342</xdr:colOff>
      <xdr:row>20</xdr:row>
      <xdr:rowOff>88078</xdr:rowOff>
    </xdr:from>
    <xdr:to>
      <xdr:col>9</xdr:col>
      <xdr:colOff>670896</xdr:colOff>
      <xdr:row>24</xdr:row>
      <xdr:rowOff>61409</xdr:rowOff>
    </xdr:to>
    <xdr:sp macro="" textlink="">
      <xdr:nvSpPr>
        <xdr:cNvPr id="6" name="Text Box 27" hidden="1">
          <a:extLst>
            <a:ext uri="{FF2B5EF4-FFF2-40B4-BE49-F238E27FC236}">
              <a16:creationId xmlns:a16="http://schemas.microsoft.com/office/drawing/2014/main" xmlns="" id="{00000000-0008-0000-1300-000006000000}"/>
            </a:ext>
          </a:extLst>
        </xdr:cNvPr>
        <xdr:cNvSpPr txBox="1">
          <a:spLocks noChangeArrowheads="1"/>
        </xdr:cNvSpPr>
      </xdr:nvSpPr>
      <xdr:spPr bwMode="auto">
        <a:xfrm>
          <a:off x="5624792" y="3157033"/>
          <a:ext cx="1473574"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7</xdr:col>
      <xdr:colOff>119342</xdr:colOff>
      <xdr:row>38</xdr:row>
      <xdr:rowOff>171282</xdr:rowOff>
    </xdr:from>
    <xdr:to>
      <xdr:col>9</xdr:col>
      <xdr:colOff>670896</xdr:colOff>
      <xdr:row>42</xdr:row>
      <xdr:rowOff>93737</xdr:rowOff>
    </xdr:to>
    <xdr:sp macro="" textlink="">
      <xdr:nvSpPr>
        <xdr:cNvPr id="7" name="Text Box 28" hidden="1">
          <a:extLst>
            <a:ext uri="{FF2B5EF4-FFF2-40B4-BE49-F238E27FC236}">
              <a16:creationId xmlns:a16="http://schemas.microsoft.com/office/drawing/2014/main" xmlns="" id="{00000000-0008-0000-1300-000007000000}"/>
            </a:ext>
          </a:extLst>
        </xdr:cNvPr>
        <xdr:cNvSpPr txBox="1">
          <a:spLocks noChangeArrowheads="1"/>
        </xdr:cNvSpPr>
      </xdr:nvSpPr>
      <xdr:spPr bwMode="auto">
        <a:xfrm>
          <a:off x="5624792" y="6583512"/>
          <a:ext cx="1473574" cy="667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7</xdr:col>
      <xdr:colOff>119342</xdr:colOff>
      <xdr:row>48</xdr:row>
      <xdr:rowOff>98500</xdr:rowOff>
    </xdr:from>
    <xdr:to>
      <xdr:col>9</xdr:col>
      <xdr:colOff>670896</xdr:colOff>
      <xdr:row>52</xdr:row>
      <xdr:rowOff>28575</xdr:rowOff>
    </xdr:to>
    <xdr:sp macro="" textlink="">
      <xdr:nvSpPr>
        <xdr:cNvPr id="8" name="Text Box 30" hidden="1">
          <a:extLst>
            <a:ext uri="{FF2B5EF4-FFF2-40B4-BE49-F238E27FC236}">
              <a16:creationId xmlns:a16="http://schemas.microsoft.com/office/drawing/2014/main" xmlns="" id="{00000000-0008-0000-1300-000008000000}"/>
            </a:ext>
          </a:extLst>
        </xdr:cNvPr>
        <xdr:cNvSpPr txBox="1">
          <a:spLocks noChangeArrowheads="1"/>
        </xdr:cNvSpPr>
      </xdr:nvSpPr>
      <xdr:spPr bwMode="auto">
        <a:xfrm>
          <a:off x="5624792" y="8341435"/>
          <a:ext cx="1473574" cy="7092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7</xdr:col>
      <xdr:colOff>119342</xdr:colOff>
      <xdr:row>55</xdr:row>
      <xdr:rowOff>115982</xdr:rowOff>
    </xdr:from>
    <xdr:to>
      <xdr:col>9</xdr:col>
      <xdr:colOff>670896</xdr:colOff>
      <xdr:row>58</xdr:row>
      <xdr:rowOff>130661</xdr:rowOff>
    </xdr:to>
    <xdr:sp macro="" textlink="">
      <xdr:nvSpPr>
        <xdr:cNvPr id="9" name="Text Box 31" hidden="1">
          <a:extLst>
            <a:ext uri="{FF2B5EF4-FFF2-40B4-BE49-F238E27FC236}">
              <a16:creationId xmlns:a16="http://schemas.microsoft.com/office/drawing/2014/main" xmlns="" id="{00000000-0008-0000-1300-000009000000}"/>
            </a:ext>
          </a:extLst>
        </xdr:cNvPr>
        <xdr:cNvSpPr txBox="1">
          <a:spLocks noChangeArrowheads="1"/>
        </xdr:cNvSpPr>
      </xdr:nvSpPr>
      <xdr:spPr bwMode="auto">
        <a:xfrm>
          <a:off x="5624792" y="9658127"/>
          <a:ext cx="1473574" cy="72333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7</xdr:col>
      <xdr:colOff>119342</xdr:colOff>
      <xdr:row>57</xdr:row>
      <xdr:rowOff>78720</xdr:rowOff>
    </xdr:from>
    <xdr:to>
      <xdr:col>9</xdr:col>
      <xdr:colOff>509195</xdr:colOff>
      <xdr:row>62</xdr:row>
      <xdr:rowOff>150551</xdr:rowOff>
    </xdr:to>
    <xdr:sp macro="" textlink="">
      <xdr:nvSpPr>
        <xdr:cNvPr id="10" name="Text Box 33" hidden="1">
          <a:extLst>
            <a:ext uri="{FF2B5EF4-FFF2-40B4-BE49-F238E27FC236}">
              <a16:creationId xmlns:a16="http://schemas.microsoft.com/office/drawing/2014/main" xmlns="" id="{00000000-0008-0000-1300-00000A000000}"/>
            </a:ext>
          </a:extLst>
        </xdr:cNvPr>
        <xdr:cNvSpPr txBox="1">
          <a:spLocks noChangeArrowheads="1"/>
        </xdr:cNvSpPr>
      </xdr:nvSpPr>
      <xdr:spPr bwMode="auto">
        <a:xfrm>
          <a:off x="5624792" y="10158075"/>
          <a:ext cx="1319493" cy="72905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7</xdr:col>
      <xdr:colOff>119342</xdr:colOff>
      <xdr:row>62</xdr:row>
      <xdr:rowOff>150551</xdr:rowOff>
    </xdr:from>
    <xdr:to>
      <xdr:col>9</xdr:col>
      <xdr:colOff>670896</xdr:colOff>
      <xdr:row>70</xdr:row>
      <xdr:rowOff>24709</xdr:rowOff>
    </xdr:to>
    <xdr:sp macro="" textlink="">
      <xdr:nvSpPr>
        <xdr:cNvPr id="11" name="Text Box 34" hidden="1">
          <a:extLst>
            <a:ext uri="{FF2B5EF4-FFF2-40B4-BE49-F238E27FC236}">
              <a16:creationId xmlns:a16="http://schemas.microsoft.com/office/drawing/2014/main" xmlns="" id="{00000000-0008-0000-1300-00000B000000}"/>
            </a:ext>
          </a:extLst>
        </xdr:cNvPr>
        <xdr:cNvSpPr txBox="1">
          <a:spLocks noChangeArrowheads="1"/>
        </xdr:cNvSpPr>
      </xdr:nvSpPr>
      <xdr:spPr bwMode="auto">
        <a:xfrm>
          <a:off x="5624792" y="10887131"/>
          <a:ext cx="1473574" cy="9752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12</xdr:col>
      <xdr:colOff>80601</xdr:colOff>
      <xdr:row>76</xdr:row>
      <xdr:rowOff>129308</xdr:rowOff>
    </xdr:from>
    <xdr:to>
      <xdr:col>13</xdr:col>
      <xdr:colOff>721354</xdr:colOff>
      <xdr:row>88</xdr:row>
      <xdr:rowOff>145136</xdr:rowOff>
    </xdr:to>
    <xdr:sp macro="" textlink="">
      <xdr:nvSpPr>
        <xdr:cNvPr id="2" name="Text Box 6" hidden="1">
          <a:extLst>
            <a:ext uri="{FF2B5EF4-FFF2-40B4-BE49-F238E27FC236}">
              <a16:creationId xmlns:a16="http://schemas.microsoft.com/office/drawing/2014/main" xmlns="" id="{00000000-0008-0000-1800-000002000000}"/>
            </a:ext>
          </a:extLst>
        </xdr:cNvPr>
        <xdr:cNvSpPr txBox="1">
          <a:spLocks noChangeArrowheads="1"/>
        </xdr:cNvSpPr>
      </xdr:nvSpPr>
      <xdr:spPr bwMode="auto">
        <a:xfrm>
          <a:off x="8721874" y="10904354"/>
          <a:ext cx="1376308" cy="1732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194870</xdr:colOff>
      <xdr:row>62</xdr:row>
      <xdr:rowOff>101639</xdr:rowOff>
    </xdr:from>
    <xdr:to>
      <xdr:col>10</xdr:col>
      <xdr:colOff>79634</xdr:colOff>
      <xdr:row>66</xdr:row>
      <xdr:rowOff>119970</xdr:rowOff>
    </xdr:to>
    <xdr:sp macro="" textlink="">
      <xdr:nvSpPr>
        <xdr:cNvPr id="3" name="Text Box 9" hidden="1">
          <a:extLst>
            <a:ext uri="{FF2B5EF4-FFF2-40B4-BE49-F238E27FC236}">
              <a16:creationId xmlns:a16="http://schemas.microsoft.com/office/drawing/2014/main" xmlns="" id="{00000000-0008-0000-1800-000003000000}"/>
            </a:ext>
          </a:extLst>
        </xdr:cNvPr>
        <xdr:cNvSpPr txBox="1">
          <a:spLocks noChangeArrowheads="1"/>
        </xdr:cNvSpPr>
      </xdr:nvSpPr>
      <xdr:spPr bwMode="auto">
        <a:xfrm>
          <a:off x="5910094" y="8581161"/>
          <a:ext cx="1344930" cy="101190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194870</xdr:colOff>
      <xdr:row>76</xdr:row>
      <xdr:rowOff>129308</xdr:rowOff>
    </xdr:from>
    <xdr:to>
      <xdr:col>10</xdr:col>
      <xdr:colOff>79634</xdr:colOff>
      <xdr:row>77</xdr:row>
      <xdr:rowOff>49067</xdr:rowOff>
    </xdr:to>
    <xdr:sp macro="" textlink="">
      <xdr:nvSpPr>
        <xdr:cNvPr id="4" name="Text Box 10" hidden="1">
          <a:extLst>
            <a:ext uri="{FF2B5EF4-FFF2-40B4-BE49-F238E27FC236}">
              <a16:creationId xmlns:a16="http://schemas.microsoft.com/office/drawing/2014/main" xmlns="" id="{00000000-0008-0000-1800-000004000000}"/>
            </a:ext>
          </a:extLst>
        </xdr:cNvPr>
        <xdr:cNvSpPr txBox="1">
          <a:spLocks noChangeArrowheads="1"/>
        </xdr:cNvSpPr>
      </xdr:nvSpPr>
      <xdr:spPr bwMode="auto">
        <a:xfrm>
          <a:off x="5910094" y="10904354"/>
          <a:ext cx="1344930" cy="8739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194870</xdr:colOff>
      <xdr:row>91</xdr:row>
      <xdr:rowOff>60745</xdr:rowOff>
    </xdr:from>
    <xdr:to>
      <xdr:col>10</xdr:col>
      <xdr:colOff>79634</xdr:colOff>
      <xdr:row>97</xdr:row>
      <xdr:rowOff>73033</xdr:rowOff>
    </xdr:to>
    <xdr:sp macro="" textlink="">
      <xdr:nvSpPr>
        <xdr:cNvPr id="5" name="Text Box 12" hidden="1">
          <a:extLst>
            <a:ext uri="{FF2B5EF4-FFF2-40B4-BE49-F238E27FC236}">
              <a16:creationId xmlns:a16="http://schemas.microsoft.com/office/drawing/2014/main" xmlns="" id="{00000000-0008-0000-1800-000005000000}"/>
            </a:ext>
          </a:extLst>
        </xdr:cNvPr>
        <xdr:cNvSpPr txBox="1">
          <a:spLocks noChangeArrowheads="1"/>
        </xdr:cNvSpPr>
      </xdr:nvSpPr>
      <xdr:spPr bwMode="auto">
        <a:xfrm>
          <a:off x="5910094" y="13045318"/>
          <a:ext cx="1344930" cy="835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UDGET\Bud-Docu\Budget%202003-04$\budget%20for%2003-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Budget%20Documents\Budget%20Documents\$Budget%20documents$\$Budgets%202002%20onward$\$Bud2015$\BUDGET\Bud-Docu\Budget%202003-04$\budget%20for%2003-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BUDGET\Bud-Docu\Budget%202003-04$\budget%20for%2003-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Bud2016$\Dem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0.91\bud2006\DEM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Bud2016$\Dem2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ud2016$\Budget\Copy%20of%20budget2008-21_2\Budget%202004-05\budget%20for%202004-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BUDGET\Bud-Docu\Budget%202003-04$\act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Bud2016$\Budget%202004-05\budget%202004-05_27.5.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ud2016$\Budget%202004-05\budget%20for%202004-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ud2016$\Dem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1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compaq\Downloads\Budget%202004-05\budget%20for%202004-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dem2"/>
      <sheetName val="Sheet2"/>
      <sheetName val="Sheet3"/>
      <sheetName val="DEMAND2"/>
      <sheetName val="#REF"/>
      <sheetName val="dem1"/>
      <sheetName val="dem21"/>
      <sheetName val="dem15"/>
      <sheetName val="dem10"/>
    </sheetNames>
    <sheetDataSet>
      <sheetData sheetId="0"/>
      <sheetData sheetId="1"/>
      <sheetData sheetId="2"/>
      <sheetData sheetId="3"/>
      <sheetData sheetId="4" refreshError="1">
        <row r="574">
          <cell r="D574">
            <v>3698</v>
          </cell>
          <cell r="E574">
            <v>10265</v>
          </cell>
          <cell r="F574">
            <v>4010</v>
          </cell>
          <cell r="G574">
            <v>11040</v>
          </cell>
          <cell r="H574">
            <v>4010</v>
          </cell>
          <cell r="I574">
            <v>12320</v>
          </cell>
          <cell r="J574">
            <v>0</v>
          </cell>
          <cell r="K574">
            <v>11299</v>
          </cell>
          <cell r="L574">
            <v>11299</v>
          </cell>
        </row>
        <row r="657">
          <cell r="D657">
            <v>4294</v>
          </cell>
          <cell r="F657">
            <v>990</v>
          </cell>
          <cell r="G657" t="str">
            <v>-</v>
          </cell>
          <cell r="H657">
            <v>990</v>
          </cell>
          <cell r="J657">
            <v>0</v>
          </cell>
          <cell r="K657" t="str">
            <v>-</v>
          </cell>
          <cell r="L657">
            <v>0</v>
          </cell>
        </row>
      </sheetData>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1">
          <cell r="E11">
            <v>27345</v>
          </cell>
        </row>
        <row r="128">
          <cell r="E128">
            <v>0</v>
          </cell>
          <cell r="F128">
            <v>0</v>
          </cell>
          <cell r="G128">
            <v>0</v>
          </cell>
          <cell r="H128">
            <v>0</v>
          </cell>
          <cell r="I128">
            <v>0</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MAND3"/>
      <sheetName val="DEMAND4"/>
      <sheetName val="DEMAND5"/>
      <sheetName val="Sheet1"/>
      <sheetName val="Sheet2"/>
      <sheetName val="Sheet3"/>
      <sheetName val="DEMAND15"/>
      <sheetName val="DEMAND17"/>
      <sheetName val="DEMAND18"/>
      <sheetName val="DEMAND19"/>
      <sheetName val="DEMAND20"/>
    </sheetNames>
    <sheetDataSet>
      <sheetData sheetId="0"/>
      <sheetData sheetId="1"/>
      <sheetData sheetId="2"/>
      <sheetData sheetId="3" refreshError="1"/>
      <sheetData sheetId="4" refreshError="1"/>
      <sheetData sheetId="5" refreshError="1"/>
      <sheetData sheetId="6"/>
      <sheetData sheetId="7"/>
      <sheetData sheetId="8"/>
      <sheetData sheetId="9"/>
      <sheetData sheetId="1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AFS-RCT"/>
      <sheetName val="DEMAND1"/>
      <sheetName val="DEMAND3"/>
      <sheetName val="DEMAND4"/>
      <sheetName val="DEMAND5"/>
      <sheetName val="DEMAND6"/>
      <sheetName val="DEMAND7"/>
      <sheetName val="DEMAND8"/>
      <sheetName val="DEMAND9"/>
      <sheetName val="DEMAND10"/>
      <sheetName val="DEMAND11"/>
      <sheetName val="DEMAND12"/>
      <sheetName val="demand13"/>
      <sheetName val="GOVERNOR"/>
      <sheetName val="DEMAND14"/>
      <sheetName val="DEMAND15"/>
      <sheetName val="DEMAND16"/>
      <sheetName val="DEMAND17"/>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syncVertical="1" syncRef="A31" transitionEvaluation="1" codeName="Sheet5">
    <tabColor rgb="FFFF0000"/>
  </sheetPr>
  <dimension ref="A1:H69"/>
  <sheetViews>
    <sheetView view="pageBreakPreview" topLeftCell="A31" zoomScaleNormal="130" zoomScaleSheetLayoutView="100" workbookViewId="0">
      <selection activeCell="I56" sqref="I56"/>
    </sheetView>
  </sheetViews>
  <sheetFormatPr defaultColWidth="12.44140625" defaultRowHeight="13.2"/>
  <cols>
    <col min="1" max="1" width="5.109375" style="243" customWidth="1"/>
    <col min="2" max="2" width="8.109375" style="244" customWidth="1"/>
    <col min="3" max="3" width="34.33203125" style="245" customWidth="1"/>
    <col min="4" max="4" width="7.88671875" style="246" customWidth="1"/>
    <col min="5" max="5" width="10.5546875" style="246" customWidth="1"/>
    <col min="6" max="6" width="9.6640625" style="1" customWidth="1"/>
    <col min="7" max="7" width="9" style="1" customWidth="1"/>
    <col min="8" max="8" width="2.88671875" style="1" customWidth="1"/>
    <col min="9" max="16384" width="12.44140625" style="1"/>
  </cols>
  <sheetData>
    <row r="1" spans="1:8" ht="13.5" customHeight="1">
      <c r="A1" s="1665" t="s">
        <v>49</v>
      </c>
      <c r="B1" s="1665"/>
      <c r="C1" s="1665"/>
      <c r="D1" s="1665"/>
      <c r="E1" s="1665"/>
      <c r="F1" s="1665"/>
      <c r="G1" s="1665"/>
      <c r="H1" s="1233"/>
    </row>
    <row r="2" spans="1:8" ht="13.5" customHeight="1">
      <c r="A2" s="1665" t="s">
        <v>827</v>
      </c>
      <c r="B2" s="1665"/>
      <c r="C2" s="1665"/>
      <c r="D2" s="1665"/>
      <c r="E2" s="1665"/>
      <c r="F2" s="1665"/>
      <c r="G2" s="1665"/>
      <c r="H2" s="1233"/>
    </row>
    <row r="3" spans="1:8" ht="13.5" customHeight="1">
      <c r="A3" s="1666" t="s">
        <v>828</v>
      </c>
      <c r="B3" s="1666"/>
      <c r="C3" s="1666"/>
      <c r="D3" s="1666"/>
      <c r="E3" s="1666"/>
      <c r="F3" s="1666"/>
      <c r="G3" s="1666"/>
      <c r="H3" s="1234"/>
    </row>
    <row r="4" spans="1:8" ht="13.5" customHeight="1">
      <c r="A4" s="31"/>
      <c r="B4" s="1667"/>
      <c r="C4" s="1667"/>
      <c r="D4" s="1667"/>
      <c r="E4" s="1667"/>
      <c r="F4" s="1667"/>
      <c r="G4" s="1667"/>
      <c r="H4" s="1235"/>
    </row>
    <row r="5" spans="1:8" ht="13.5" customHeight="1">
      <c r="A5" s="31"/>
      <c r="B5" s="27"/>
      <c r="C5" s="27"/>
      <c r="D5" s="33"/>
      <c r="E5" s="34" t="s">
        <v>4</v>
      </c>
      <c r="F5" s="34" t="s">
        <v>5</v>
      </c>
      <c r="G5" s="34" t="s">
        <v>110</v>
      </c>
      <c r="H5" s="30"/>
    </row>
    <row r="6" spans="1:8" ht="13.5" customHeight="1">
      <c r="A6" s="31"/>
      <c r="B6" s="35" t="s">
        <v>6</v>
      </c>
      <c r="C6" s="27" t="s">
        <v>7</v>
      </c>
      <c r="D6" s="36" t="s">
        <v>52</v>
      </c>
      <c r="E6" s="29">
        <v>2215597</v>
      </c>
      <c r="F6" s="29">
        <v>15812</v>
      </c>
      <c r="G6" s="29">
        <f>F6+E6</f>
        <v>2231409</v>
      </c>
      <c r="H6" s="29"/>
    </row>
    <row r="7" spans="1:8" ht="13.5" customHeight="1">
      <c r="A7" s="31"/>
      <c r="B7" s="35" t="s">
        <v>8</v>
      </c>
      <c r="C7" s="37" t="s">
        <v>9</v>
      </c>
      <c r="D7" s="38"/>
      <c r="E7" s="30"/>
      <c r="F7" s="30"/>
      <c r="G7" s="29"/>
      <c r="H7" s="29"/>
    </row>
    <row r="8" spans="1:8" ht="13.5" customHeight="1">
      <c r="A8" s="31"/>
      <c r="B8" s="35"/>
      <c r="C8" s="37" t="s">
        <v>106</v>
      </c>
      <c r="D8" s="38" t="s">
        <v>52</v>
      </c>
      <c r="E8" s="30">
        <f>G37</f>
        <v>19705</v>
      </c>
      <c r="F8" s="227">
        <v>0</v>
      </c>
      <c r="G8" s="30">
        <f t="shared" ref="G8" si="0">F8+E8</f>
        <v>19705</v>
      </c>
      <c r="H8" s="29"/>
    </row>
    <row r="9" spans="1:8" ht="13.5" customHeight="1">
      <c r="A9" s="31"/>
      <c r="B9" s="39" t="s">
        <v>51</v>
      </c>
      <c r="C9" s="27" t="s">
        <v>20</v>
      </c>
      <c r="D9" s="40" t="s">
        <v>52</v>
      </c>
      <c r="E9" s="41">
        <f>SUM(E6:E8)</f>
        <v>2235302</v>
      </c>
      <c r="F9" s="41">
        <f>SUM(F6:F8)</f>
        <v>15812</v>
      </c>
      <c r="G9" s="41">
        <f>SUM(E9:F9)</f>
        <v>2251114</v>
      </c>
      <c r="H9" s="29"/>
    </row>
    <row r="10" spans="1:8" ht="13.5" customHeight="1">
      <c r="A10" s="31"/>
      <c r="B10" s="35"/>
      <c r="C10" s="27"/>
      <c r="D10" s="28"/>
      <c r="E10" s="28"/>
      <c r="F10" s="36"/>
      <c r="G10" s="28"/>
      <c r="H10" s="28"/>
    </row>
    <row r="11" spans="1:8">
      <c r="A11" s="31"/>
      <c r="B11" s="35" t="s">
        <v>21</v>
      </c>
      <c r="C11" s="27" t="s">
        <v>22</v>
      </c>
      <c r="D11" s="27"/>
      <c r="E11" s="27"/>
      <c r="F11" s="42"/>
      <c r="G11" s="27"/>
      <c r="H11" s="27"/>
    </row>
    <row r="12" spans="1:8" ht="13.2" customHeight="1">
      <c r="A12" s="29"/>
      <c r="B12" s="619"/>
      <c r="C12" s="619"/>
      <c r="D12" s="619"/>
      <c r="E12" s="619"/>
      <c r="F12" s="619"/>
      <c r="G12" s="619"/>
      <c r="H12" s="619"/>
    </row>
    <row r="13" spans="1:8" ht="13.8" thickBot="1">
      <c r="A13" s="43"/>
      <c r="B13" s="1668" t="s">
        <v>98</v>
      </c>
      <c r="C13" s="1668"/>
      <c r="D13" s="1668"/>
      <c r="E13" s="1668"/>
      <c r="F13" s="1668"/>
      <c r="G13" s="1668"/>
      <c r="H13" s="619"/>
    </row>
    <row r="14" spans="1:8" ht="14.4" thickTop="1" thickBot="1">
      <c r="A14" s="43"/>
      <c r="B14" s="281"/>
      <c r="C14" s="281" t="s">
        <v>23</v>
      </c>
      <c r="D14" s="281"/>
      <c r="E14" s="281"/>
      <c r="F14" s="281"/>
      <c r="G14" s="44" t="s">
        <v>110</v>
      </c>
      <c r="H14" s="30"/>
    </row>
    <row r="15" spans="1:8" ht="14.4" customHeight="1" thickTop="1">
      <c r="A15" s="2"/>
      <c r="B15" s="3"/>
      <c r="C15" s="284" t="s">
        <v>55</v>
      </c>
      <c r="D15" s="229"/>
      <c r="E15" s="805"/>
      <c r="F15" s="805"/>
      <c r="G15" s="230"/>
      <c r="H15" s="230"/>
    </row>
    <row r="16" spans="1:8" ht="14.4" customHeight="1">
      <c r="A16" s="2" t="s">
        <v>56</v>
      </c>
      <c r="B16" s="231">
        <v>2401</v>
      </c>
      <c r="C16" s="228" t="s">
        <v>50</v>
      </c>
      <c r="D16" s="232"/>
      <c r="E16" s="805"/>
      <c r="F16" s="805"/>
      <c r="G16" s="232"/>
      <c r="H16" s="232"/>
    </row>
    <row r="17" spans="1:8" ht="14.4" customHeight="1">
      <c r="A17" s="2"/>
      <c r="B17" s="233">
        <v>0.10299999999999999</v>
      </c>
      <c r="C17" s="228" t="s">
        <v>185</v>
      </c>
      <c r="D17" s="232"/>
      <c r="E17" s="805"/>
      <c r="F17" s="805"/>
      <c r="G17" s="232"/>
      <c r="H17" s="232"/>
    </row>
    <row r="18" spans="1:8" ht="14.4" customHeight="1">
      <c r="A18" s="2"/>
      <c r="B18" s="5">
        <v>4</v>
      </c>
      <c r="C18" s="2" t="s">
        <v>186</v>
      </c>
      <c r="D18" s="287"/>
      <c r="E18" s="285"/>
      <c r="F18" s="287"/>
      <c r="G18" s="285"/>
      <c r="H18" s="285"/>
    </row>
    <row r="19" spans="1:8" ht="26.4" customHeight="1">
      <c r="A19" s="3" t="s">
        <v>307</v>
      </c>
      <c r="B19" s="234" t="s">
        <v>971</v>
      </c>
      <c r="C19" s="1664" t="s">
        <v>1006</v>
      </c>
      <c r="D19" s="1664"/>
      <c r="E19" s="291"/>
      <c r="F19" s="290"/>
      <c r="G19" s="291">
        <v>4705</v>
      </c>
      <c r="H19" s="285"/>
    </row>
    <row r="20" spans="1:8" ht="14.4" customHeight="1">
      <c r="A20" s="2" t="s">
        <v>51</v>
      </c>
      <c r="B20" s="5">
        <v>4</v>
      </c>
      <c r="C20" s="2" t="s">
        <v>186</v>
      </c>
      <c r="D20" s="287"/>
      <c r="E20" s="285"/>
      <c r="F20" s="285"/>
      <c r="G20" s="285">
        <f>G19</f>
        <v>4705</v>
      </c>
      <c r="H20" s="285"/>
    </row>
    <row r="21" spans="1:8" ht="14.4" customHeight="1">
      <c r="A21" s="2" t="s">
        <v>51</v>
      </c>
      <c r="B21" s="233">
        <v>0.10299999999999999</v>
      </c>
      <c r="C21" s="228" t="s">
        <v>185</v>
      </c>
      <c r="D21" s="287"/>
      <c r="E21" s="806"/>
      <c r="F21" s="806"/>
      <c r="G21" s="806">
        <f>G20</f>
        <v>4705</v>
      </c>
      <c r="H21" s="285"/>
    </row>
    <row r="22" spans="1:8">
      <c r="A22" s="2"/>
      <c r="B22" s="235"/>
      <c r="C22" s="228"/>
      <c r="D22" s="287"/>
      <c r="E22" s="806"/>
      <c r="F22" s="807"/>
      <c r="G22" s="806"/>
      <c r="H22" s="285"/>
    </row>
    <row r="23" spans="1:8" ht="14.4" customHeight="1">
      <c r="A23" s="2"/>
      <c r="B23" s="233">
        <v>0.104</v>
      </c>
      <c r="C23" s="228" t="s">
        <v>359</v>
      </c>
      <c r="D23" s="232"/>
      <c r="E23" s="805"/>
      <c r="F23" s="805"/>
      <c r="G23" s="232"/>
      <c r="H23" s="232"/>
    </row>
    <row r="24" spans="1:8" ht="14.4" customHeight="1">
      <c r="A24" s="2"/>
      <c r="B24" s="5">
        <v>1</v>
      </c>
      <c r="C24" s="2" t="s">
        <v>58</v>
      </c>
      <c r="D24" s="232"/>
      <c r="E24" s="805"/>
      <c r="F24" s="805"/>
      <c r="G24" s="232"/>
      <c r="H24" s="232"/>
    </row>
    <row r="25" spans="1:8" ht="14.4" customHeight="1">
      <c r="A25" s="2"/>
      <c r="B25" s="3">
        <v>44</v>
      </c>
      <c r="C25" s="2" t="s">
        <v>59</v>
      </c>
      <c r="D25" s="232"/>
      <c r="E25" s="805"/>
      <c r="F25" s="805"/>
      <c r="G25" s="232"/>
      <c r="H25" s="232"/>
    </row>
    <row r="26" spans="1:8" ht="14.4" customHeight="1">
      <c r="A26" s="2"/>
      <c r="B26" s="234" t="s">
        <v>360</v>
      </c>
      <c r="C26" s="2" t="s">
        <v>361</v>
      </c>
      <c r="D26" s="285"/>
      <c r="E26" s="285"/>
      <c r="F26" s="287"/>
      <c r="G26" s="285">
        <v>5000</v>
      </c>
      <c r="H26" s="285"/>
    </row>
    <row r="27" spans="1:8" ht="14.4" customHeight="1">
      <c r="A27" s="2" t="s">
        <v>51</v>
      </c>
      <c r="B27" s="3">
        <v>44</v>
      </c>
      <c r="C27" s="2" t="s">
        <v>59</v>
      </c>
      <c r="D27" s="285"/>
      <c r="E27" s="288"/>
      <c r="F27" s="292"/>
      <c r="G27" s="288">
        <f>G26</f>
        <v>5000</v>
      </c>
      <c r="H27" s="285"/>
    </row>
    <row r="28" spans="1:8" ht="14.4" customHeight="1">
      <c r="A28" s="2" t="s">
        <v>51</v>
      </c>
      <c r="B28" s="5">
        <v>1</v>
      </c>
      <c r="C28" s="2" t="s">
        <v>58</v>
      </c>
      <c r="D28" s="285"/>
      <c r="E28" s="288"/>
      <c r="F28" s="288"/>
      <c r="G28" s="288">
        <f>G27</f>
        <v>5000</v>
      </c>
      <c r="H28" s="285"/>
    </row>
    <row r="29" spans="1:8" ht="14.4" customHeight="1">
      <c r="A29" s="2" t="s">
        <v>51</v>
      </c>
      <c r="B29" s="233">
        <v>0.104</v>
      </c>
      <c r="C29" s="228" t="s">
        <v>359</v>
      </c>
      <c r="D29" s="285"/>
      <c r="E29" s="291"/>
      <c r="F29" s="290"/>
      <c r="G29" s="291">
        <f>G28</f>
        <v>5000</v>
      </c>
      <c r="H29" s="285"/>
    </row>
    <row r="30" spans="1:8">
      <c r="A30" s="2"/>
      <c r="B30" s="236"/>
      <c r="C30" s="228"/>
      <c r="D30" s="285"/>
      <c r="E30" s="287"/>
      <c r="F30" s="287"/>
      <c r="G30" s="285"/>
      <c r="H30" s="285"/>
    </row>
    <row r="31" spans="1:8" ht="14.4" customHeight="1">
      <c r="A31" s="2"/>
      <c r="B31" s="236">
        <v>0.107</v>
      </c>
      <c r="C31" s="228" t="s">
        <v>120</v>
      </c>
      <c r="D31" s="232"/>
      <c r="E31" s="805"/>
      <c r="F31" s="805"/>
      <c r="G31" s="232"/>
      <c r="H31" s="232"/>
    </row>
    <row r="32" spans="1:8" ht="14.4" customHeight="1">
      <c r="A32" s="2"/>
      <c r="B32" s="5">
        <v>3</v>
      </c>
      <c r="C32" s="2" t="s">
        <v>362</v>
      </c>
      <c r="D32" s="287"/>
      <c r="E32" s="285"/>
      <c r="F32" s="287"/>
      <c r="G32" s="285"/>
      <c r="H32" s="285"/>
    </row>
    <row r="33" spans="1:8" ht="26.4" customHeight="1">
      <c r="A33" s="2"/>
      <c r="B33" s="5" t="s">
        <v>313</v>
      </c>
      <c r="C33" s="1664" t="s">
        <v>314</v>
      </c>
      <c r="D33" s="1664"/>
      <c r="E33" s="291"/>
      <c r="F33" s="290"/>
      <c r="G33" s="291">
        <v>10000</v>
      </c>
      <c r="H33" s="285"/>
    </row>
    <row r="34" spans="1:8" ht="14.4" customHeight="1">
      <c r="A34" s="2" t="s">
        <v>51</v>
      </c>
      <c r="B34" s="5">
        <v>3</v>
      </c>
      <c r="C34" s="2" t="s">
        <v>362</v>
      </c>
      <c r="D34" s="287"/>
      <c r="E34" s="291"/>
      <c r="F34" s="291"/>
      <c r="G34" s="291">
        <f>G33</f>
        <v>10000</v>
      </c>
      <c r="H34" s="285"/>
    </row>
    <row r="35" spans="1:8" ht="14.4" customHeight="1">
      <c r="A35" s="2" t="s">
        <v>51</v>
      </c>
      <c r="B35" s="236">
        <v>0.107</v>
      </c>
      <c r="C35" s="228" t="s">
        <v>120</v>
      </c>
      <c r="D35" s="287"/>
      <c r="E35" s="291"/>
      <c r="F35" s="291"/>
      <c r="G35" s="291">
        <v>10000</v>
      </c>
      <c r="H35" s="285"/>
    </row>
    <row r="36" spans="1:8" ht="14.4" customHeight="1">
      <c r="A36" s="2" t="s">
        <v>51</v>
      </c>
      <c r="B36" s="235">
        <v>2401</v>
      </c>
      <c r="C36" s="228" t="s">
        <v>50</v>
      </c>
      <c r="D36" s="290"/>
      <c r="E36" s="288"/>
      <c r="F36" s="288"/>
      <c r="G36" s="288">
        <f>G35+G29+G21</f>
        <v>19705</v>
      </c>
      <c r="H36" s="287"/>
    </row>
    <row r="37" spans="1:8" ht="14.4" customHeight="1">
      <c r="A37" s="237" t="s">
        <v>51</v>
      </c>
      <c r="B37" s="238"/>
      <c r="C37" s="239" t="s">
        <v>55</v>
      </c>
      <c r="D37" s="287"/>
      <c r="E37" s="285"/>
      <c r="F37" s="285"/>
      <c r="G37" s="285">
        <f>G36</f>
        <v>19705</v>
      </c>
      <c r="H37" s="285"/>
    </row>
    <row r="38" spans="1:8" ht="14.4" customHeight="1">
      <c r="A38" s="240" t="s">
        <v>51</v>
      </c>
      <c r="B38" s="241"/>
      <c r="C38" s="242" t="s">
        <v>52</v>
      </c>
      <c r="D38" s="292"/>
      <c r="E38" s="288"/>
      <c r="F38" s="288"/>
      <c r="G38" s="288">
        <f>G37</f>
        <v>19705</v>
      </c>
      <c r="H38" s="285"/>
    </row>
    <row r="39" spans="1:8" s="1627" customFormat="1" ht="17.399999999999999" customHeight="1">
      <c r="A39" s="1622" t="s">
        <v>307</v>
      </c>
      <c r="B39" s="1628" t="s">
        <v>963</v>
      </c>
      <c r="C39" s="1623"/>
      <c r="D39" s="1624"/>
      <c r="E39" s="1624"/>
      <c r="F39" s="1625"/>
      <c r="G39" s="1624"/>
      <c r="H39" s="1626"/>
    </row>
    <row r="40" spans="1:8" s="194" customFormat="1">
      <c r="A40" s="1662"/>
      <c r="B40" s="1662"/>
      <c r="C40" s="1662"/>
      <c r="D40" s="1662"/>
      <c r="E40" s="1662"/>
      <c r="F40" s="1662"/>
      <c r="G40" s="1662"/>
      <c r="H40" s="1643"/>
    </row>
    <row r="41" spans="1:8" s="194" customFormat="1">
      <c r="A41" s="1645"/>
      <c r="B41" s="1663"/>
      <c r="C41" s="1663"/>
      <c r="D41" s="1663"/>
      <c r="E41" s="1663"/>
      <c r="F41" s="1663"/>
      <c r="G41" s="1663"/>
      <c r="H41" s="1644"/>
    </row>
    <row r="42" spans="1:8" s="194" customFormat="1">
      <c r="A42" s="1645"/>
      <c r="B42" s="3"/>
      <c r="C42" s="135"/>
      <c r="D42" s="232"/>
      <c r="E42" s="232"/>
      <c r="F42" s="285"/>
      <c r="G42" s="232"/>
      <c r="H42" s="232"/>
    </row>
    <row r="43" spans="1:8" s="194" customFormat="1">
      <c r="A43" s="1645"/>
      <c r="B43" s="3"/>
      <c r="C43" s="135"/>
      <c r="D43" s="1345"/>
      <c r="E43" s="613"/>
      <c r="F43" s="1345"/>
      <c r="G43" s="613"/>
      <c r="H43" s="613"/>
    </row>
    <row r="44" spans="1:8" s="194" customFormat="1">
      <c r="A44" s="1645"/>
      <c r="B44" s="3"/>
      <c r="C44" s="135"/>
      <c r="D44" s="134"/>
      <c r="E44" s="247"/>
      <c r="F44" s="247"/>
      <c r="G44" s="297"/>
      <c r="H44" s="297"/>
    </row>
    <row r="45" spans="1:8" s="194" customFormat="1">
      <c r="A45" s="1645"/>
      <c r="B45" s="3"/>
      <c r="C45" s="135"/>
      <c r="D45" s="247"/>
      <c r="E45" s="247"/>
      <c r="F45" s="247"/>
      <c r="G45" s="247"/>
      <c r="H45" s="247"/>
    </row>
    <row r="46" spans="1:8" s="194" customFormat="1">
      <c r="A46" s="1645"/>
      <c r="B46" s="3"/>
      <c r="C46" s="135"/>
      <c r="D46" s="134"/>
      <c r="E46" s="134"/>
      <c r="F46" s="134"/>
      <c r="G46" s="134"/>
      <c r="H46" s="134"/>
    </row>
    <row r="47" spans="1:8">
      <c r="B47" s="3"/>
      <c r="C47" s="135"/>
      <c r="D47" s="232"/>
      <c r="E47" s="232"/>
      <c r="F47" s="232"/>
      <c r="G47" s="232"/>
      <c r="H47" s="232"/>
    </row>
    <row r="48" spans="1:8">
      <c r="B48" s="3"/>
      <c r="C48" s="135"/>
      <c r="D48" s="232"/>
      <c r="E48" s="232"/>
      <c r="F48" s="232"/>
      <c r="G48" s="232"/>
      <c r="H48" s="232"/>
    </row>
    <row r="49" spans="2:8">
      <c r="B49" s="3"/>
      <c r="C49" s="135"/>
      <c r="D49" s="232"/>
      <c r="E49" s="232"/>
      <c r="F49" s="232"/>
      <c r="G49" s="232"/>
      <c r="H49" s="232"/>
    </row>
    <row r="50" spans="2:8">
      <c r="B50" s="3"/>
      <c r="C50" s="135"/>
      <c r="D50" s="232"/>
      <c r="E50" s="232"/>
      <c r="F50" s="134"/>
      <c r="G50" s="134"/>
      <c r="H50" s="134"/>
    </row>
    <row r="51" spans="2:8">
      <c r="B51" s="3"/>
      <c r="C51" s="135"/>
      <c r="D51" s="232"/>
      <c r="E51" s="232"/>
      <c r="F51" s="232"/>
      <c r="G51" s="232"/>
      <c r="H51" s="232"/>
    </row>
    <row r="52" spans="2:8">
      <c r="B52" s="3"/>
      <c r="C52" s="135"/>
      <c r="D52" s="232"/>
      <c r="E52" s="232"/>
      <c r="F52" s="232"/>
      <c r="G52" s="232"/>
      <c r="H52" s="232"/>
    </row>
    <row r="53" spans="2:8">
      <c r="B53" s="3"/>
      <c r="C53" s="135"/>
      <c r="D53" s="232"/>
      <c r="E53" s="232"/>
      <c r="F53" s="232"/>
      <c r="G53" s="232"/>
      <c r="H53" s="232"/>
    </row>
    <row r="54" spans="2:8">
      <c r="B54" s="3"/>
      <c r="C54" s="135"/>
      <c r="D54" s="232"/>
      <c r="E54" s="232"/>
      <c r="F54" s="232"/>
      <c r="G54" s="232"/>
      <c r="H54" s="232"/>
    </row>
    <row r="55" spans="2:8">
      <c r="B55" s="3"/>
      <c r="C55" s="135"/>
      <c r="D55" s="232"/>
      <c r="E55" s="232"/>
      <c r="F55" s="232"/>
      <c r="G55" s="232"/>
      <c r="H55" s="232"/>
    </row>
    <row r="56" spans="2:8">
      <c r="B56" s="3"/>
      <c r="C56" s="135"/>
      <c r="D56" s="134"/>
      <c r="E56" s="134"/>
      <c r="F56" s="194"/>
      <c r="G56" s="194"/>
      <c r="H56" s="194"/>
    </row>
    <row r="57" spans="2:8">
      <c r="B57" s="3"/>
      <c r="C57" s="135"/>
      <c r="D57" s="134"/>
      <c r="E57" s="134"/>
      <c r="F57" s="194"/>
      <c r="G57" s="194"/>
      <c r="H57" s="194"/>
    </row>
    <row r="60" spans="2:8">
      <c r="C60" s="298"/>
    </row>
    <row r="62" spans="2:8">
      <c r="C62" s="298"/>
    </row>
    <row r="64" spans="2:8">
      <c r="C64" s="298"/>
    </row>
    <row r="66" spans="3:3">
      <c r="C66" s="298"/>
    </row>
    <row r="67" spans="3:3">
      <c r="C67" s="243"/>
    </row>
    <row r="69" spans="3:3">
      <c r="C69" s="298"/>
    </row>
  </sheetData>
  <autoFilter ref="A14:H16"/>
  <mergeCells count="9">
    <mergeCell ref="A1:G1"/>
    <mergeCell ref="A2:G2"/>
    <mergeCell ref="A3:G3"/>
    <mergeCell ref="B4:G4"/>
    <mergeCell ref="B13:G13"/>
    <mergeCell ref="A40:G40"/>
    <mergeCell ref="B41:G41"/>
    <mergeCell ref="C19:D19"/>
    <mergeCell ref="C33:D33"/>
  </mergeCells>
  <printOptions horizontalCentered="1"/>
  <pageMargins left="0.98425196850393704" right="0.98425196850393704" top="0.78740157480314965" bottom="3.9370078740157481" header="0.51181102362204722" footer="3.3464566929133861"/>
  <pageSetup paperSize="9" scale="93" fitToHeight="15" orientation="portrait" blackAndWhite="1" useFirstPageNumber="1" r:id="rId1"/>
  <headerFooter alignWithMargins="0">
    <oddHeader xml:space="preserve">&amp;C   </oddHeader>
    <oddFooter>&amp;C&amp;"Times New Roman,Bold"&amp;P</oddFooter>
  </headerFooter>
</worksheet>
</file>

<file path=xl/worksheets/sheet10.xml><?xml version="1.0" encoding="utf-8"?>
<worksheet xmlns="http://schemas.openxmlformats.org/spreadsheetml/2006/main" xmlns:r="http://schemas.openxmlformats.org/officeDocument/2006/relationships">
  <sheetPr syncVertical="1" syncRef="A121" transitionEvaluation="1" codeName="Sheet15">
    <tabColor rgb="FFC00000"/>
  </sheetPr>
  <dimension ref="A1:H161"/>
  <sheetViews>
    <sheetView view="pageBreakPreview" topLeftCell="A121" zoomScaleNormal="98" zoomScaleSheetLayoutView="100" workbookViewId="0">
      <selection activeCell="A137" sqref="A137:XFD146"/>
    </sheetView>
  </sheetViews>
  <sheetFormatPr defaultColWidth="11" defaultRowHeight="13.2" outlineLevelRow="3" outlineLevelCol="1"/>
  <cols>
    <col min="1" max="1" width="5" style="1226" customWidth="1"/>
    <col min="2" max="2" width="7.6640625" style="52" customWidth="1"/>
    <col min="3" max="3" width="34.5546875" style="70" customWidth="1"/>
    <col min="4" max="4" width="5.44140625" style="8" customWidth="1"/>
    <col min="5" max="5" width="9.6640625" style="8" customWidth="1" outlineLevel="1"/>
    <col min="6" max="6" width="10.33203125" style="7" customWidth="1" outlineLevel="1"/>
    <col min="7" max="7" width="8.5546875" style="7" customWidth="1"/>
    <col min="8" max="8" width="3.33203125" style="7" customWidth="1"/>
    <col min="9" max="16384" width="11" style="7"/>
  </cols>
  <sheetData>
    <row r="1" spans="1:8" ht="14.1" customHeight="1">
      <c r="A1" s="1689" t="s">
        <v>77</v>
      </c>
      <c r="B1" s="1689"/>
      <c r="C1" s="1689"/>
      <c r="D1" s="1689"/>
      <c r="E1" s="1689"/>
      <c r="F1" s="1689"/>
      <c r="G1" s="1689"/>
      <c r="H1" s="1224"/>
    </row>
    <row r="2" spans="1:8" ht="14.1" customHeight="1">
      <c r="A2" s="1689" t="s">
        <v>843</v>
      </c>
      <c r="B2" s="1689"/>
      <c r="C2" s="1689"/>
      <c r="D2" s="1689"/>
      <c r="E2" s="1689"/>
      <c r="F2" s="1689"/>
      <c r="G2" s="1689"/>
      <c r="H2" s="1224"/>
    </row>
    <row r="3" spans="1:8" ht="14.1" customHeight="1">
      <c r="A3" s="1666" t="s">
        <v>844</v>
      </c>
      <c r="B3" s="1666"/>
      <c r="C3" s="1666"/>
      <c r="D3" s="1666"/>
      <c r="E3" s="1666"/>
      <c r="F3" s="1666"/>
      <c r="G3" s="1666"/>
      <c r="H3" s="1217"/>
    </row>
    <row r="4" spans="1:8" ht="14.1" customHeight="1">
      <c r="A4" s="31"/>
      <c r="B4" s="1667"/>
      <c r="C4" s="1667"/>
      <c r="D4" s="1667"/>
      <c r="E4" s="1667"/>
      <c r="F4" s="1667"/>
      <c r="G4" s="1667"/>
      <c r="H4" s="1218"/>
    </row>
    <row r="5" spans="1:8" ht="14.1" customHeight="1">
      <c r="A5" s="31"/>
      <c r="B5" s="27"/>
      <c r="C5" s="27"/>
      <c r="D5" s="33"/>
      <c r="E5" s="34" t="s">
        <v>4</v>
      </c>
      <c r="F5" s="34" t="s">
        <v>5</v>
      </c>
      <c r="G5" s="34" t="s">
        <v>110</v>
      </c>
      <c r="H5" s="30"/>
    </row>
    <row r="6" spans="1:8" ht="13.95" customHeight="1" outlineLevel="1">
      <c r="A6" s="31"/>
      <c r="B6" s="35" t="s">
        <v>6</v>
      </c>
      <c r="C6" s="27" t="s">
        <v>7</v>
      </c>
      <c r="D6" s="36" t="s">
        <v>52</v>
      </c>
      <c r="E6" s="29">
        <v>3863011</v>
      </c>
      <c r="F6" s="29">
        <v>343759</v>
      </c>
      <c r="G6" s="29">
        <f>SUM(E6:F6)</f>
        <v>4206770</v>
      </c>
      <c r="H6" s="29"/>
    </row>
    <row r="7" spans="1:8" ht="14.1" customHeight="1" outlineLevel="1">
      <c r="A7" s="31"/>
      <c r="B7" s="35" t="s">
        <v>8</v>
      </c>
      <c r="C7" s="37" t="s">
        <v>9</v>
      </c>
      <c r="D7" s="38"/>
      <c r="E7" s="30"/>
      <c r="F7" s="30"/>
      <c r="G7" s="30"/>
      <c r="H7" s="30"/>
    </row>
    <row r="8" spans="1:8" outlineLevel="1">
      <c r="A8" s="31"/>
      <c r="B8" s="35"/>
      <c r="C8" s="37" t="s">
        <v>106</v>
      </c>
      <c r="D8" s="38" t="s">
        <v>52</v>
      </c>
      <c r="E8" s="30">
        <f>G117</f>
        <v>374475</v>
      </c>
      <c r="F8" s="614">
        <f>G129</f>
        <v>18300</v>
      </c>
      <c r="G8" s="30">
        <f>SUM(E8:F8)</f>
        <v>392775</v>
      </c>
      <c r="H8" s="30"/>
    </row>
    <row r="9" spans="1:8">
      <c r="A9" s="31"/>
      <c r="B9" s="39" t="s">
        <v>51</v>
      </c>
      <c r="C9" s="27" t="s">
        <v>20</v>
      </c>
      <c r="D9" s="40" t="s">
        <v>52</v>
      </c>
      <c r="E9" s="41">
        <f>SUM(E6:E8)</f>
        <v>4237486</v>
      </c>
      <c r="F9" s="41">
        <f>SUM(F6:F8)</f>
        <v>362059</v>
      </c>
      <c r="G9" s="41">
        <f>SUM(E9:F9)</f>
        <v>4599545</v>
      </c>
      <c r="H9" s="29"/>
    </row>
    <row r="10" spans="1:8" ht="14.1" customHeight="1">
      <c r="A10" s="31"/>
      <c r="B10" s="35"/>
      <c r="C10" s="27"/>
      <c r="D10" s="28"/>
      <c r="E10" s="28"/>
      <c r="F10" s="36"/>
      <c r="G10" s="28"/>
      <c r="H10" s="28"/>
    </row>
    <row r="11" spans="1:8" ht="14.1" customHeight="1">
      <c r="A11" s="29"/>
      <c r="B11" s="73" t="s">
        <v>21</v>
      </c>
      <c r="C11" s="28" t="s">
        <v>22</v>
      </c>
      <c r="D11" s="28"/>
      <c r="E11" s="28"/>
      <c r="F11" s="36"/>
      <c r="G11" s="28"/>
      <c r="H11" s="28"/>
    </row>
    <row r="12" spans="1:8" s="1" customFormat="1">
      <c r="A12" s="2"/>
      <c r="B12" s="3"/>
      <c r="C12" s="283"/>
      <c r="D12" s="586"/>
      <c r="E12" s="586"/>
      <c r="F12" s="586"/>
      <c r="G12" s="586"/>
      <c r="H12" s="586"/>
    </row>
    <row r="13" spans="1:8" s="1" customFormat="1" ht="13.8" thickBot="1">
      <c r="A13" s="43"/>
      <c r="B13" s="1668" t="s">
        <v>98</v>
      </c>
      <c r="C13" s="1668"/>
      <c r="D13" s="1668"/>
      <c r="E13" s="1668"/>
      <c r="F13" s="1668"/>
      <c r="G13" s="1668"/>
      <c r="H13" s="619"/>
    </row>
    <row r="14" spans="1:8" s="1" customFormat="1" ht="14.4" thickTop="1" thickBot="1">
      <c r="A14" s="43"/>
      <c r="B14" s="281"/>
      <c r="C14" s="281" t="s">
        <v>23</v>
      </c>
      <c r="D14" s="281"/>
      <c r="E14" s="281"/>
      <c r="F14" s="281"/>
      <c r="G14" s="44" t="s">
        <v>110</v>
      </c>
      <c r="H14" s="30"/>
    </row>
    <row r="15" spans="1:8" ht="13.8" thickTop="1">
      <c r="A15" s="9"/>
      <c r="B15" s="10"/>
      <c r="C15" s="11" t="s">
        <v>55</v>
      </c>
      <c r="D15" s="12"/>
      <c r="E15" s="863"/>
      <c r="F15" s="863"/>
      <c r="G15" s="12"/>
      <c r="H15" s="12"/>
    </row>
    <row r="16" spans="1:8" ht="13.2" customHeight="1">
      <c r="A16" s="9" t="s">
        <v>56</v>
      </c>
      <c r="B16" s="15">
        <v>2210</v>
      </c>
      <c r="C16" s="16" t="s">
        <v>78</v>
      </c>
      <c r="D16" s="13"/>
      <c r="E16" s="863"/>
      <c r="F16" s="863"/>
      <c r="G16" s="13"/>
      <c r="H16" s="13"/>
    </row>
    <row r="17" spans="1:8" ht="13.2" customHeight="1">
      <c r="A17" s="9"/>
      <c r="B17" s="17">
        <v>1</v>
      </c>
      <c r="C17" s="18" t="s">
        <v>79</v>
      </c>
      <c r="D17" s="13"/>
      <c r="E17" s="863"/>
      <c r="F17" s="863"/>
      <c r="G17" s="13"/>
      <c r="H17" s="13"/>
    </row>
    <row r="18" spans="1:8" ht="13.2" customHeight="1">
      <c r="A18" s="9"/>
      <c r="B18" s="968">
        <v>1.0009999999999999</v>
      </c>
      <c r="C18" s="11" t="s">
        <v>469</v>
      </c>
      <c r="D18" s="13"/>
      <c r="E18" s="863"/>
      <c r="F18" s="863"/>
      <c r="G18" s="13"/>
      <c r="H18" s="13"/>
    </row>
    <row r="19" spans="1:8" ht="13.2" customHeight="1">
      <c r="A19" s="9"/>
      <c r="B19" s="10">
        <v>60</v>
      </c>
      <c r="C19" s="969" t="s">
        <v>16</v>
      </c>
      <c r="D19" s="13"/>
      <c r="E19" s="863"/>
      <c r="F19" s="863"/>
      <c r="G19" s="13"/>
      <c r="H19" s="13"/>
    </row>
    <row r="20" spans="1:8" ht="13.2" customHeight="1" outlineLevel="1">
      <c r="A20" s="9"/>
      <c r="B20" s="752" t="s">
        <v>358</v>
      </c>
      <c r="C20" s="969" t="s">
        <v>357</v>
      </c>
      <c r="D20" s="973"/>
      <c r="E20" s="286"/>
      <c r="F20" s="294"/>
      <c r="G20" s="970">
        <v>30019</v>
      </c>
      <c r="H20" s="970"/>
    </row>
    <row r="21" spans="1:8" ht="13.2" customHeight="1" outlineLevel="1">
      <c r="A21" s="9"/>
      <c r="B21" s="752" t="s">
        <v>444</v>
      </c>
      <c r="C21" s="19" t="s">
        <v>67</v>
      </c>
      <c r="D21" s="973"/>
      <c r="E21" s="328"/>
      <c r="F21" s="294"/>
      <c r="G21" s="970">
        <v>3000</v>
      </c>
      <c r="H21" s="970" t="s">
        <v>303</v>
      </c>
    </row>
    <row r="22" spans="1:8" ht="13.2" customHeight="1">
      <c r="A22" s="9" t="s">
        <v>51</v>
      </c>
      <c r="B22" s="10">
        <v>60</v>
      </c>
      <c r="C22" s="969" t="s">
        <v>16</v>
      </c>
      <c r="D22" s="966"/>
      <c r="E22" s="366"/>
      <c r="F22" s="367"/>
      <c r="G22" s="965">
        <f>SUM(G20:G21)</f>
        <v>33019</v>
      </c>
      <c r="H22" s="966"/>
    </row>
    <row r="23" spans="1:8" ht="13.2" customHeight="1">
      <c r="A23" s="9" t="s">
        <v>51</v>
      </c>
      <c r="B23" s="968">
        <v>1.0009999999999999</v>
      </c>
      <c r="C23" s="11" t="s">
        <v>469</v>
      </c>
      <c r="D23" s="973"/>
      <c r="E23" s="288"/>
      <c r="F23" s="288"/>
      <c r="G23" s="288">
        <f t="shared" ref="G23" si="0">G22</f>
        <v>33019</v>
      </c>
      <c r="H23" s="973"/>
    </row>
    <row r="24" spans="1:8">
      <c r="A24" s="9"/>
      <c r="B24" s="972"/>
      <c r="C24" s="11"/>
      <c r="D24" s="20"/>
      <c r="E24" s="805"/>
      <c r="F24" s="805"/>
      <c r="G24" s="20"/>
      <c r="H24" s="20"/>
    </row>
    <row r="25" spans="1:8" ht="13.2" customHeight="1">
      <c r="A25" s="9"/>
      <c r="B25" s="21">
        <v>1.1100000000000001</v>
      </c>
      <c r="C25" s="11" t="s">
        <v>473</v>
      </c>
      <c r="D25" s="14"/>
      <c r="E25" s="863"/>
      <c r="F25" s="863"/>
      <c r="G25" s="13"/>
      <c r="H25" s="13"/>
    </row>
    <row r="26" spans="1:8" ht="13.2" customHeight="1">
      <c r="A26" s="9"/>
      <c r="B26" s="10">
        <v>61</v>
      </c>
      <c r="C26" s="19" t="s">
        <v>474</v>
      </c>
      <c r="D26" s="14"/>
      <c r="E26" s="742"/>
      <c r="F26" s="742"/>
      <c r="G26" s="14"/>
      <c r="H26" s="14"/>
    </row>
    <row r="27" spans="1:8" ht="13.2" customHeight="1" outlineLevel="2">
      <c r="A27" s="9"/>
      <c r="B27" s="752" t="s">
        <v>471</v>
      </c>
      <c r="C27" s="19" t="s">
        <v>397</v>
      </c>
      <c r="D27" s="973"/>
      <c r="E27" s="334"/>
      <c r="F27" s="287"/>
      <c r="G27" s="20">
        <v>40000</v>
      </c>
      <c r="H27" s="20" t="s">
        <v>305</v>
      </c>
    </row>
    <row r="28" spans="1:8" ht="13.2" customHeight="1" outlineLevel="2">
      <c r="A28" s="9"/>
      <c r="B28" s="752" t="s">
        <v>388</v>
      </c>
      <c r="C28" s="19" t="s">
        <v>475</v>
      </c>
      <c r="D28" s="287"/>
      <c r="E28" s="285"/>
      <c r="F28" s="294"/>
      <c r="G28" s="286">
        <v>10000</v>
      </c>
      <c r="H28" s="286"/>
    </row>
    <row r="29" spans="1:8" ht="13.95" customHeight="1" outlineLevel="1">
      <c r="A29" s="9" t="s">
        <v>51</v>
      </c>
      <c r="B29" s="10">
        <v>61</v>
      </c>
      <c r="C29" s="19" t="s">
        <v>474</v>
      </c>
      <c r="D29" s="20"/>
      <c r="E29" s="22"/>
      <c r="F29" s="810"/>
      <c r="G29" s="22">
        <f>SUM(G27:G28)</f>
        <v>50000</v>
      </c>
      <c r="H29" s="20"/>
    </row>
    <row r="30" spans="1:8" outlineLevel="1">
      <c r="A30" s="9"/>
      <c r="B30" s="10"/>
      <c r="C30" s="19"/>
      <c r="D30" s="20"/>
      <c r="E30" s="805"/>
      <c r="F30" s="805"/>
      <c r="G30" s="20"/>
      <c r="H30" s="20"/>
    </row>
    <row r="31" spans="1:8" ht="13.95" customHeight="1" outlineLevel="1">
      <c r="A31" s="9"/>
      <c r="B31" s="10">
        <v>62</v>
      </c>
      <c r="C31" s="19" t="s">
        <v>476</v>
      </c>
      <c r="D31" s="14"/>
      <c r="E31" s="742"/>
      <c r="F31" s="742"/>
      <c r="G31" s="14"/>
      <c r="H31" s="14"/>
    </row>
    <row r="32" spans="1:8" ht="13.2" customHeight="1" outlineLevel="2">
      <c r="A32" s="9"/>
      <c r="B32" s="752" t="s">
        <v>390</v>
      </c>
      <c r="C32" s="19" t="s">
        <v>357</v>
      </c>
      <c r="D32" s="973"/>
      <c r="E32" s="334"/>
      <c r="F32" s="287"/>
      <c r="G32" s="20">
        <v>43436</v>
      </c>
      <c r="H32" s="20"/>
    </row>
    <row r="33" spans="1:8" ht="13.95" customHeight="1" outlineLevel="2">
      <c r="A33" s="9"/>
      <c r="B33" s="752" t="s">
        <v>477</v>
      </c>
      <c r="C33" s="19" t="s">
        <v>67</v>
      </c>
      <c r="D33" s="973"/>
      <c r="E33" s="365"/>
      <c r="F33" s="290"/>
      <c r="G33" s="269">
        <v>500</v>
      </c>
      <c r="H33" s="20" t="s">
        <v>315</v>
      </c>
    </row>
    <row r="34" spans="1:8" ht="13.95" customHeight="1" outlineLevel="1">
      <c r="A34" s="9" t="s">
        <v>51</v>
      </c>
      <c r="B34" s="10">
        <v>62</v>
      </c>
      <c r="C34" s="19" t="s">
        <v>476</v>
      </c>
      <c r="D34" s="973"/>
      <c r="E34" s="288"/>
      <c r="F34" s="292"/>
      <c r="G34" s="971">
        <f>SUM(G32:G33)</f>
        <v>43936</v>
      </c>
      <c r="H34" s="973"/>
    </row>
    <row r="35" spans="1:8" outlineLevel="1">
      <c r="A35" s="9"/>
      <c r="B35" s="10"/>
      <c r="C35" s="19"/>
      <c r="D35" s="20"/>
      <c r="E35" s="805"/>
      <c r="F35" s="805"/>
      <c r="G35" s="20"/>
      <c r="H35" s="20"/>
    </row>
    <row r="36" spans="1:8" ht="13.2" customHeight="1" outlineLevel="1">
      <c r="A36" s="9"/>
      <c r="B36" s="10">
        <v>63</v>
      </c>
      <c r="C36" s="19" t="s">
        <v>478</v>
      </c>
      <c r="D36" s="20"/>
      <c r="E36" s="805"/>
      <c r="F36" s="805"/>
      <c r="G36" s="20"/>
      <c r="H36" s="20"/>
    </row>
    <row r="37" spans="1:8" ht="14.4" customHeight="1" outlineLevel="1">
      <c r="A37" s="9"/>
      <c r="B37" s="10">
        <v>71</v>
      </c>
      <c r="C37" s="19" t="s">
        <v>479</v>
      </c>
      <c r="D37" s="14"/>
      <c r="E37" s="742"/>
      <c r="F37" s="742"/>
      <c r="G37" s="14"/>
      <c r="H37" s="14"/>
    </row>
    <row r="38" spans="1:8" ht="13.2" customHeight="1" outlineLevel="3">
      <c r="A38" s="9"/>
      <c r="B38" s="23" t="s">
        <v>480</v>
      </c>
      <c r="C38" s="19" t="s">
        <v>357</v>
      </c>
      <c r="D38" s="973"/>
      <c r="E38" s="334"/>
      <c r="F38" s="287"/>
      <c r="G38" s="20">
        <v>4690</v>
      </c>
      <c r="H38" s="20"/>
    </row>
    <row r="39" spans="1:8" ht="13.2" customHeight="1" outlineLevel="3">
      <c r="A39" s="1353"/>
      <c r="B39" s="23" t="s">
        <v>933</v>
      </c>
      <c r="C39" s="19" t="s">
        <v>361</v>
      </c>
      <c r="D39" s="973"/>
      <c r="E39" s="334"/>
      <c r="F39" s="287"/>
      <c r="G39" s="20">
        <v>5031</v>
      </c>
      <c r="H39" s="20"/>
    </row>
    <row r="40" spans="1:8" ht="13.2" customHeight="1" outlineLevel="3">
      <c r="A40" s="9"/>
      <c r="B40" s="23" t="s">
        <v>481</v>
      </c>
      <c r="C40" s="19" t="s">
        <v>67</v>
      </c>
      <c r="D40" s="973"/>
      <c r="E40" s="285"/>
      <c r="F40" s="330"/>
      <c r="G40" s="20">
        <v>400</v>
      </c>
      <c r="H40" s="20" t="s">
        <v>315</v>
      </c>
    </row>
    <row r="41" spans="1:8" ht="15" customHeight="1" outlineLevel="2">
      <c r="A41" s="756" t="s">
        <v>51</v>
      </c>
      <c r="B41" s="975">
        <v>71</v>
      </c>
      <c r="C41" s="757" t="s">
        <v>479</v>
      </c>
      <c r="D41" s="974"/>
      <c r="E41" s="288"/>
      <c r="F41" s="292"/>
      <c r="G41" s="971">
        <f>SUM(G38:G40)</f>
        <v>10121</v>
      </c>
      <c r="H41" s="973"/>
    </row>
    <row r="42" spans="1:8" outlineLevel="2">
      <c r="A42" s="9"/>
      <c r="B42" s="10"/>
      <c r="C42" s="19"/>
      <c r="D42" s="20"/>
      <c r="E42" s="805"/>
      <c r="F42" s="287"/>
      <c r="G42" s="20"/>
      <c r="H42" s="20"/>
    </row>
    <row r="43" spans="1:8" ht="14.4" customHeight="1" outlineLevel="2">
      <c r="A43" s="9"/>
      <c r="B43" s="10">
        <v>72</v>
      </c>
      <c r="C43" s="19" t="s">
        <v>482</v>
      </c>
      <c r="D43" s="14"/>
      <c r="E43" s="863"/>
      <c r="F43" s="330"/>
      <c r="G43" s="13"/>
      <c r="H43" s="13"/>
    </row>
    <row r="44" spans="1:8" ht="14.4" customHeight="1" outlineLevel="3">
      <c r="A44" s="9"/>
      <c r="B44" s="752" t="s">
        <v>483</v>
      </c>
      <c r="C44" s="19" t="s">
        <v>357</v>
      </c>
      <c r="D44" s="973"/>
      <c r="E44" s="328"/>
      <c r="F44" s="330"/>
      <c r="G44" s="970">
        <v>33782</v>
      </c>
      <c r="H44" s="970"/>
    </row>
    <row r="45" spans="1:8" ht="14.4" customHeight="1" outlineLevel="3">
      <c r="A45" s="1353"/>
      <c r="B45" s="752" t="s">
        <v>934</v>
      </c>
      <c r="C45" s="19" t="s">
        <v>361</v>
      </c>
      <c r="D45" s="973"/>
      <c r="E45" s="328"/>
      <c r="F45" s="330"/>
      <c r="G45" s="970">
        <v>1482</v>
      </c>
      <c r="H45" s="970"/>
    </row>
    <row r="46" spans="1:8" ht="14.4" customHeight="1" outlineLevel="3">
      <c r="A46" s="9"/>
      <c r="B46" s="752" t="s">
        <v>484</v>
      </c>
      <c r="C46" s="19" t="s">
        <v>67</v>
      </c>
      <c r="D46" s="973"/>
      <c r="E46" s="285"/>
      <c r="F46" s="330"/>
      <c r="G46" s="20">
        <v>300</v>
      </c>
      <c r="H46" s="20" t="s">
        <v>315</v>
      </c>
    </row>
    <row r="47" spans="1:8" ht="14.4" customHeight="1" outlineLevel="2">
      <c r="A47" s="9" t="s">
        <v>51</v>
      </c>
      <c r="B47" s="10">
        <v>72</v>
      </c>
      <c r="C47" s="19" t="s">
        <v>482</v>
      </c>
      <c r="D47" s="973"/>
      <c r="E47" s="288"/>
      <c r="F47" s="292"/>
      <c r="G47" s="971">
        <f>SUM(G44:G46)</f>
        <v>35564</v>
      </c>
      <c r="H47" s="973"/>
    </row>
    <row r="48" spans="1:8" outlineLevel="2">
      <c r="A48" s="9"/>
      <c r="B48" s="10"/>
      <c r="C48" s="19"/>
      <c r="D48" s="20"/>
      <c r="E48" s="805"/>
      <c r="F48" s="287"/>
      <c r="G48" s="20"/>
      <c r="H48" s="20"/>
    </row>
    <row r="49" spans="1:8" ht="14.4" customHeight="1" outlineLevel="2">
      <c r="A49" s="9"/>
      <c r="B49" s="10">
        <v>73</v>
      </c>
      <c r="C49" s="19" t="s">
        <v>485</v>
      </c>
      <c r="D49" s="14"/>
      <c r="E49" s="742"/>
      <c r="F49" s="330"/>
      <c r="G49" s="14"/>
      <c r="H49" s="14"/>
    </row>
    <row r="50" spans="1:8" ht="14.4" customHeight="1" outlineLevel="3">
      <c r="A50" s="9"/>
      <c r="B50" s="752" t="s">
        <v>486</v>
      </c>
      <c r="C50" s="19" t="s">
        <v>357</v>
      </c>
      <c r="D50" s="973"/>
      <c r="E50" s="334"/>
      <c r="F50" s="330"/>
      <c r="G50" s="20">
        <v>137667</v>
      </c>
      <c r="H50" s="20"/>
    </row>
    <row r="51" spans="1:8" ht="14.4" customHeight="1" outlineLevel="3">
      <c r="A51" s="9"/>
      <c r="B51" s="752" t="s">
        <v>487</v>
      </c>
      <c r="C51" s="19" t="s">
        <v>67</v>
      </c>
      <c r="D51" s="973"/>
      <c r="E51" s="291"/>
      <c r="F51" s="331"/>
      <c r="G51" s="269">
        <v>400</v>
      </c>
      <c r="H51" s="20" t="s">
        <v>315</v>
      </c>
    </row>
    <row r="52" spans="1:8" ht="14.4" customHeight="1" outlineLevel="2">
      <c r="A52" s="9" t="s">
        <v>51</v>
      </c>
      <c r="B52" s="10">
        <v>73</v>
      </c>
      <c r="C52" s="19" t="s">
        <v>485</v>
      </c>
      <c r="D52" s="973"/>
      <c r="E52" s="291"/>
      <c r="F52" s="290"/>
      <c r="G52" s="974">
        <f>SUM(G50:G51)</f>
        <v>138067</v>
      </c>
      <c r="H52" s="973"/>
    </row>
    <row r="53" spans="1:8" outlineLevel="2">
      <c r="A53" s="9"/>
      <c r="B53" s="10"/>
      <c r="C53" s="19"/>
      <c r="D53" s="20"/>
      <c r="E53" s="805"/>
      <c r="F53" s="329"/>
      <c r="G53" s="20"/>
      <c r="H53" s="20"/>
    </row>
    <row r="54" spans="1:8" ht="14.4" customHeight="1" outlineLevel="2">
      <c r="A54" s="9"/>
      <c r="B54" s="10">
        <v>74</v>
      </c>
      <c r="C54" s="19" t="s">
        <v>488</v>
      </c>
      <c r="D54" s="14"/>
      <c r="E54" s="742"/>
      <c r="F54" s="330"/>
      <c r="G54" s="14"/>
      <c r="H54" s="14"/>
    </row>
    <row r="55" spans="1:8" ht="14.4" customHeight="1" outlineLevel="3">
      <c r="A55" s="1353"/>
      <c r="B55" s="752" t="s">
        <v>935</v>
      </c>
      <c r="C55" s="19" t="s">
        <v>361</v>
      </c>
      <c r="D55" s="973"/>
      <c r="E55" s="334"/>
      <c r="F55" s="330"/>
      <c r="G55" s="20">
        <v>9216</v>
      </c>
      <c r="H55" s="20"/>
    </row>
    <row r="56" spans="1:8" ht="14.4" customHeight="1" outlineLevel="3">
      <c r="A56" s="1430"/>
      <c r="B56" s="752" t="s">
        <v>489</v>
      </c>
      <c r="C56" s="19" t="s">
        <v>67</v>
      </c>
      <c r="D56" s="973"/>
      <c r="E56" s="285"/>
      <c r="F56" s="330"/>
      <c r="G56" s="20">
        <v>400</v>
      </c>
      <c r="H56" s="20" t="s">
        <v>315</v>
      </c>
    </row>
    <row r="57" spans="1:8" ht="14.4" customHeight="1" outlineLevel="2">
      <c r="A57" s="1430" t="s">
        <v>51</v>
      </c>
      <c r="B57" s="10">
        <v>74</v>
      </c>
      <c r="C57" s="19" t="s">
        <v>488</v>
      </c>
      <c r="D57" s="973"/>
      <c r="E57" s="288"/>
      <c r="F57" s="292"/>
      <c r="G57" s="971">
        <f>SUM(G55:G56)</f>
        <v>9616</v>
      </c>
      <c r="H57" s="973"/>
    </row>
    <row r="58" spans="1:8" ht="14.4" customHeight="1" outlineLevel="1">
      <c r="A58" s="1430" t="s">
        <v>51</v>
      </c>
      <c r="B58" s="10">
        <v>63</v>
      </c>
      <c r="C58" s="19" t="s">
        <v>478</v>
      </c>
      <c r="D58" s="20"/>
      <c r="E58" s="269"/>
      <c r="F58" s="269"/>
      <c r="G58" s="269">
        <f t="shared" ref="G58" si="1">G57+G52+G47+G41</f>
        <v>193368</v>
      </c>
      <c r="H58" s="20"/>
    </row>
    <row r="59" spans="1:8" ht="14.4" customHeight="1">
      <c r="A59" s="1430" t="s">
        <v>51</v>
      </c>
      <c r="B59" s="21">
        <v>1.1100000000000001</v>
      </c>
      <c r="C59" s="11" t="s">
        <v>473</v>
      </c>
      <c r="D59" s="20"/>
      <c r="E59" s="288"/>
      <c r="F59" s="292"/>
      <c r="G59" s="22">
        <f>G58+G34+G29</f>
        <v>287304</v>
      </c>
      <c r="H59" s="20"/>
    </row>
    <row r="60" spans="1:8">
      <c r="A60" s="9"/>
      <c r="B60" s="21"/>
      <c r="C60" s="11"/>
      <c r="D60" s="20"/>
      <c r="E60" s="805"/>
      <c r="F60" s="805"/>
      <c r="G60" s="20"/>
      <c r="H60" s="20"/>
    </row>
    <row r="61" spans="1:8" ht="14.4" customHeight="1">
      <c r="A61" s="9"/>
      <c r="B61" s="21">
        <v>1.8</v>
      </c>
      <c r="C61" s="11" t="s">
        <v>17</v>
      </c>
      <c r="D61" s="14"/>
      <c r="E61" s="863"/>
      <c r="F61" s="863"/>
      <c r="G61" s="13"/>
      <c r="H61" s="13"/>
    </row>
    <row r="62" spans="1:8" ht="14.4" customHeight="1">
      <c r="A62" s="9"/>
      <c r="B62" s="23" t="s">
        <v>122</v>
      </c>
      <c r="C62" s="19" t="s">
        <v>59</v>
      </c>
      <c r="D62" s="20"/>
      <c r="E62" s="805"/>
      <c r="F62" s="805"/>
      <c r="G62" s="20"/>
      <c r="H62" s="20"/>
    </row>
    <row r="63" spans="1:8" ht="14.4" customHeight="1">
      <c r="A63" s="1618"/>
      <c r="B63" s="270" t="s">
        <v>456</v>
      </c>
      <c r="C63" s="19" t="s">
        <v>490</v>
      </c>
      <c r="D63" s="334"/>
      <c r="E63" s="291"/>
      <c r="F63" s="331"/>
      <c r="G63" s="291">
        <v>10000</v>
      </c>
      <c r="H63" s="285"/>
    </row>
    <row r="64" spans="1:8" ht="14.4" customHeight="1">
      <c r="A64" s="1618" t="s">
        <v>51</v>
      </c>
      <c r="B64" s="23" t="s">
        <v>122</v>
      </c>
      <c r="C64" s="19" t="s">
        <v>59</v>
      </c>
      <c r="D64" s="20"/>
      <c r="E64" s="291"/>
      <c r="F64" s="931"/>
      <c r="G64" s="269">
        <f>SUM(G63:G63)</f>
        <v>10000</v>
      </c>
      <c r="H64" s="20"/>
    </row>
    <row r="65" spans="1:8">
      <c r="A65" s="1618"/>
      <c r="B65" s="23"/>
      <c r="C65" s="19"/>
      <c r="D65" s="20"/>
      <c r="E65" s="805"/>
      <c r="F65" s="805"/>
      <c r="G65" s="20"/>
      <c r="H65" s="20"/>
    </row>
    <row r="66" spans="1:8" s="1355" customFormat="1" ht="14.4" customHeight="1">
      <c r="A66" s="10" t="s">
        <v>307</v>
      </c>
      <c r="B66" s="23" t="s">
        <v>392</v>
      </c>
      <c r="C66" s="19" t="s">
        <v>1009</v>
      </c>
      <c r="D66" s="287"/>
      <c r="E66" s="287"/>
      <c r="F66" s="287"/>
      <c r="G66" s="285"/>
      <c r="H66" s="285"/>
    </row>
    <row r="67" spans="1:8" s="1355" customFormat="1" ht="14.4" customHeight="1">
      <c r="A67" s="1618"/>
      <c r="B67" s="23" t="s">
        <v>1010</v>
      </c>
      <c r="C67" s="19" t="s">
        <v>1011</v>
      </c>
      <c r="D67" s="287"/>
      <c r="E67" s="291"/>
      <c r="F67" s="291"/>
      <c r="G67" s="291">
        <v>3000</v>
      </c>
      <c r="H67" s="285"/>
    </row>
    <row r="68" spans="1:8" s="1355" customFormat="1" ht="14.4" customHeight="1">
      <c r="A68" s="1618" t="s">
        <v>51</v>
      </c>
      <c r="B68" s="23" t="s">
        <v>392</v>
      </c>
      <c r="C68" s="19" t="s">
        <v>1009</v>
      </c>
      <c r="D68" s="287"/>
      <c r="E68" s="291"/>
      <c r="F68" s="291"/>
      <c r="G68" s="291">
        <f t="shared" ref="G68" si="2">G67</f>
        <v>3000</v>
      </c>
      <c r="H68" s="285"/>
    </row>
    <row r="69" spans="1:8" ht="14.4" customHeight="1">
      <c r="A69" s="1618" t="s">
        <v>51</v>
      </c>
      <c r="B69" s="21">
        <v>1.8</v>
      </c>
      <c r="C69" s="11" t="s">
        <v>17</v>
      </c>
      <c r="D69" s="20"/>
      <c r="E69" s="291"/>
      <c r="F69" s="291"/>
      <c r="G69" s="291">
        <f t="shared" ref="G69" si="3">G64+G68</f>
        <v>13000</v>
      </c>
      <c r="H69" s="20"/>
    </row>
    <row r="70" spans="1:8" ht="14.4" customHeight="1">
      <c r="A70" s="9" t="s">
        <v>51</v>
      </c>
      <c r="B70" s="17">
        <v>1</v>
      </c>
      <c r="C70" s="18" t="s">
        <v>79</v>
      </c>
      <c r="D70" s="20"/>
      <c r="E70" s="291"/>
      <c r="F70" s="291"/>
      <c r="G70" s="291">
        <f t="shared" ref="G70" si="4">G69+G59+G23</f>
        <v>333323</v>
      </c>
      <c r="H70" s="285"/>
    </row>
    <row r="71" spans="1:8">
      <c r="A71" s="9"/>
      <c r="B71" s="17"/>
      <c r="C71" s="19"/>
      <c r="D71" s="20"/>
      <c r="E71" s="805"/>
      <c r="F71" s="805"/>
      <c r="G71" s="20"/>
      <c r="H71" s="20"/>
    </row>
    <row r="72" spans="1:8" ht="14.4" customHeight="1">
      <c r="A72" s="9"/>
      <c r="B72" s="17">
        <v>3</v>
      </c>
      <c r="C72" s="19" t="s">
        <v>216</v>
      </c>
      <c r="D72" s="14"/>
      <c r="E72" s="742"/>
      <c r="F72" s="742"/>
      <c r="G72" s="14"/>
      <c r="H72" s="14"/>
    </row>
    <row r="73" spans="1:8" ht="14.4" customHeight="1">
      <c r="A73" s="9"/>
      <c r="B73" s="21">
        <v>3.101</v>
      </c>
      <c r="C73" s="11" t="s">
        <v>493</v>
      </c>
      <c r="D73" s="14"/>
      <c r="E73" s="742"/>
      <c r="F73" s="742"/>
      <c r="G73" s="14"/>
      <c r="H73" s="14"/>
    </row>
    <row r="74" spans="1:8" ht="14.4" customHeight="1">
      <c r="A74" s="9"/>
      <c r="B74" s="979">
        <v>0.46</v>
      </c>
      <c r="C74" s="19" t="s">
        <v>13</v>
      </c>
      <c r="D74" s="14"/>
      <c r="E74" s="742"/>
      <c r="F74" s="742"/>
      <c r="G74" s="14"/>
      <c r="H74" s="14"/>
    </row>
    <row r="75" spans="1:8" ht="14.4" customHeight="1" outlineLevel="1">
      <c r="A75" s="9"/>
      <c r="B75" s="752" t="s">
        <v>408</v>
      </c>
      <c r="C75" s="19" t="s">
        <v>357</v>
      </c>
      <c r="D75" s="973"/>
      <c r="E75" s="334"/>
      <c r="F75" s="287"/>
      <c r="G75" s="20">
        <v>4288</v>
      </c>
      <c r="H75" s="20"/>
    </row>
    <row r="76" spans="1:8" ht="14.4" customHeight="1" outlineLevel="1">
      <c r="A76" s="1353"/>
      <c r="B76" s="752" t="s">
        <v>885</v>
      </c>
      <c r="C76" s="19" t="s">
        <v>361</v>
      </c>
      <c r="D76" s="973"/>
      <c r="E76" s="334"/>
      <c r="F76" s="287"/>
      <c r="G76" s="20">
        <v>4326</v>
      </c>
      <c r="H76" s="20"/>
    </row>
    <row r="77" spans="1:8" ht="14.4" customHeight="1">
      <c r="A77" s="1618" t="s">
        <v>51</v>
      </c>
      <c r="B77" s="979">
        <v>0.46</v>
      </c>
      <c r="C77" s="19" t="s">
        <v>13</v>
      </c>
      <c r="D77" s="973"/>
      <c r="E77" s="288"/>
      <c r="F77" s="288"/>
      <c r="G77" s="288">
        <f t="shared" ref="G77" si="5">SUM(G75:G76)</f>
        <v>8614</v>
      </c>
      <c r="H77" s="973"/>
    </row>
    <row r="78" spans="1:8" ht="14.4" customHeight="1" outlineLevel="1">
      <c r="A78" s="756" t="s">
        <v>51</v>
      </c>
      <c r="B78" s="976">
        <v>3.101</v>
      </c>
      <c r="C78" s="977" t="s">
        <v>493</v>
      </c>
      <c r="D78" s="974"/>
      <c r="E78" s="288"/>
      <c r="F78" s="288"/>
      <c r="G78" s="288">
        <f t="shared" ref="G78" si="6">G77</f>
        <v>8614</v>
      </c>
      <c r="H78" s="973"/>
    </row>
    <row r="79" spans="1:8" outlineLevel="1">
      <c r="A79" s="1618"/>
      <c r="B79" s="15"/>
      <c r="C79" s="11"/>
      <c r="D79" s="20"/>
      <c r="E79" s="805"/>
      <c r="F79" s="805"/>
      <c r="G79" s="20"/>
      <c r="H79" s="20"/>
    </row>
    <row r="80" spans="1:8" ht="14.4" customHeight="1" outlineLevel="1">
      <c r="A80" s="9"/>
      <c r="B80" s="21">
        <v>3.1030000000000002</v>
      </c>
      <c r="C80" s="11" t="s">
        <v>494</v>
      </c>
      <c r="D80" s="14"/>
      <c r="E80" s="742"/>
      <c r="F80" s="742"/>
      <c r="G80" s="14"/>
      <c r="H80" s="14"/>
    </row>
    <row r="81" spans="1:8" ht="14.4" customHeight="1" outlineLevel="1">
      <c r="A81" s="9"/>
      <c r="B81" s="979">
        <v>0.46</v>
      </c>
      <c r="C81" s="19" t="s">
        <v>13</v>
      </c>
      <c r="D81" s="1440"/>
      <c r="E81" s="863"/>
      <c r="F81" s="863"/>
      <c r="G81" s="980"/>
      <c r="H81" s="980"/>
    </row>
    <row r="82" spans="1:8" ht="14.4" customHeight="1" outlineLevel="2">
      <c r="A82" s="1353"/>
      <c r="B82" s="752" t="s">
        <v>885</v>
      </c>
      <c r="C82" s="19" t="s">
        <v>361</v>
      </c>
      <c r="D82" s="973"/>
      <c r="E82" s="328"/>
      <c r="F82" s="294"/>
      <c r="G82" s="970">
        <v>6378</v>
      </c>
      <c r="H82" s="970"/>
    </row>
    <row r="83" spans="1:8" ht="14.4" customHeight="1" outlineLevel="2">
      <c r="A83" s="9" t="s">
        <v>51</v>
      </c>
      <c r="B83" s="979">
        <v>0.46</v>
      </c>
      <c r="C83" s="19" t="s">
        <v>13</v>
      </c>
      <c r="D83" s="973"/>
      <c r="E83" s="288"/>
      <c r="F83" s="292"/>
      <c r="G83" s="971">
        <f>SUM(G82:G82)</f>
        <v>6378</v>
      </c>
      <c r="H83" s="973"/>
    </row>
    <row r="84" spans="1:8" ht="14.4" customHeight="1" outlineLevel="2">
      <c r="A84" s="9"/>
      <c r="B84" s="10"/>
      <c r="C84" s="19"/>
      <c r="D84" s="981"/>
      <c r="E84" s="805"/>
      <c r="F84" s="805"/>
      <c r="G84" s="981"/>
      <c r="H84" s="981"/>
    </row>
    <row r="85" spans="1:8" ht="14.4" customHeight="1" outlineLevel="2">
      <c r="A85" s="9"/>
      <c r="B85" s="979">
        <v>0.47</v>
      </c>
      <c r="C85" s="19" t="s">
        <v>14</v>
      </c>
      <c r="D85" s="14"/>
      <c r="E85" s="742"/>
      <c r="F85" s="742"/>
      <c r="G85" s="14"/>
      <c r="H85" s="14"/>
    </row>
    <row r="86" spans="1:8" ht="14.4" customHeight="1" outlineLevel="2">
      <c r="A86" s="1436"/>
      <c r="B86" s="752" t="s">
        <v>411</v>
      </c>
      <c r="C86" s="19" t="s">
        <v>357</v>
      </c>
      <c r="D86" s="973"/>
      <c r="E86" s="285"/>
      <c r="F86" s="287"/>
      <c r="G86" s="20">
        <v>16685</v>
      </c>
      <c r="H86" s="20"/>
    </row>
    <row r="87" spans="1:8" ht="14.4" customHeight="1" outlineLevel="2">
      <c r="A87" s="9" t="s">
        <v>51</v>
      </c>
      <c r="B87" s="979">
        <v>0.47</v>
      </c>
      <c r="C87" s="19" t="s">
        <v>14</v>
      </c>
      <c r="D87" s="285"/>
      <c r="E87" s="288"/>
      <c r="F87" s="292"/>
      <c r="G87" s="288">
        <f>SUM(G86:G86)</f>
        <v>16685</v>
      </c>
      <c r="H87" s="285"/>
    </row>
    <row r="88" spans="1:8" ht="14.4" customHeight="1" outlineLevel="1">
      <c r="A88" s="9" t="s">
        <v>51</v>
      </c>
      <c r="B88" s="21">
        <v>3.1030000000000002</v>
      </c>
      <c r="C88" s="11" t="s">
        <v>499</v>
      </c>
      <c r="D88" s="973"/>
      <c r="E88" s="288"/>
      <c r="F88" s="288"/>
      <c r="G88" s="288">
        <f t="shared" ref="G88" si="7">G87+G83</f>
        <v>23063</v>
      </c>
      <c r="H88" s="973"/>
    </row>
    <row r="89" spans="1:8" ht="14.4" customHeight="1">
      <c r="A89" s="9" t="s">
        <v>51</v>
      </c>
      <c r="B89" s="17">
        <v>3</v>
      </c>
      <c r="C89" s="19" t="s">
        <v>217</v>
      </c>
      <c r="D89" s="285"/>
      <c r="E89" s="288"/>
      <c r="F89" s="288"/>
      <c r="G89" s="288">
        <f t="shared" ref="G89" si="8">G88+G78</f>
        <v>31677</v>
      </c>
      <c r="H89" s="285"/>
    </row>
    <row r="90" spans="1:8" ht="14.4" customHeight="1">
      <c r="A90" s="9" t="s">
        <v>51</v>
      </c>
      <c r="B90" s="15">
        <v>2210</v>
      </c>
      <c r="C90" s="16" t="s">
        <v>78</v>
      </c>
      <c r="D90" s="20"/>
      <c r="E90" s="288"/>
      <c r="F90" s="288"/>
      <c r="G90" s="288">
        <f t="shared" ref="G90" si="9">G89+G70</f>
        <v>365000</v>
      </c>
      <c r="H90" s="20"/>
    </row>
    <row r="91" spans="1:8" ht="14.4" customHeight="1">
      <c r="A91" s="9"/>
      <c r="B91" s="15"/>
      <c r="C91" s="969"/>
      <c r="D91" s="20"/>
      <c r="E91" s="805"/>
      <c r="F91" s="805"/>
      <c r="G91" s="20"/>
      <c r="H91" s="20"/>
    </row>
    <row r="92" spans="1:8" ht="14.4" customHeight="1">
      <c r="A92" s="9" t="s">
        <v>56</v>
      </c>
      <c r="B92" s="15">
        <v>2211</v>
      </c>
      <c r="C92" s="11" t="s">
        <v>500</v>
      </c>
      <c r="D92" s="14"/>
      <c r="E92" s="863"/>
      <c r="F92" s="863"/>
      <c r="G92" s="13"/>
      <c r="H92" s="13"/>
    </row>
    <row r="93" spans="1:8" ht="14.4" customHeight="1">
      <c r="A93" s="9"/>
      <c r="B93" s="983">
        <v>1E-3</v>
      </c>
      <c r="C93" s="11" t="s">
        <v>469</v>
      </c>
      <c r="D93" s="14"/>
      <c r="E93" s="742"/>
      <c r="F93" s="742"/>
      <c r="G93" s="14"/>
      <c r="H93" s="14"/>
    </row>
    <row r="94" spans="1:8" ht="14.4" customHeight="1">
      <c r="A94" s="9"/>
      <c r="B94" s="203">
        <v>16</v>
      </c>
      <c r="C94" s="1699" t="s">
        <v>501</v>
      </c>
      <c r="D94" s="1699"/>
      <c r="E94" s="330"/>
      <c r="F94" s="330"/>
      <c r="G94" s="334"/>
      <c r="H94" s="334"/>
    </row>
    <row r="95" spans="1:8" ht="14.4" customHeight="1">
      <c r="A95" s="9"/>
      <c r="B95" s="982">
        <v>47</v>
      </c>
      <c r="C95" s="19" t="s">
        <v>14</v>
      </c>
      <c r="D95" s="14"/>
      <c r="E95" s="742"/>
      <c r="F95" s="742"/>
      <c r="G95" s="14"/>
      <c r="H95" s="14"/>
    </row>
    <row r="96" spans="1:8" ht="14.4" customHeight="1">
      <c r="A96" s="9"/>
      <c r="B96" s="752" t="s">
        <v>502</v>
      </c>
      <c r="C96" s="19" t="s">
        <v>357</v>
      </c>
      <c r="D96" s="330"/>
      <c r="E96" s="334"/>
      <c r="F96" s="330"/>
      <c r="G96" s="285">
        <v>1243</v>
      </c>
      <c r="H96" s="285"/>
    </row>
    <row r="97" spans="1:8" ht="14.4" customHeight="1">
      <c r="A97" s="9" t="s">
        <v>51</v>
      </c>
      <c r="B97" s="982">
        <v>47</v>
      </c>
      <c r="C97" s="19" t="s">
        <v>14</v>
      </c>
      <c r="D97" s="330"/>
      <c r="E97" s="366"/>
      <c r="F97" s="367"/>
      <c r="G97" s="366">
        <f>SUM(G96:G96)</f>
        <v>1243</v>
      </c>
      <c r="H97" s="334"/>
    </row>
    <row r="98" spans="1:8" ht="14.4" customHeight="1">
      <c r="A98" s="1436" t="s">
        <v>51</v>
      </c>
      <c r="B98" s="203">
        <v>16</v>
      </c>
      <c r="C98" s="1699" t="s">
        <v>501</v>
      </c>
      <c r="D98" s="1699"/>
      <c r="E98" s="366"/>
      <c r="F98" s="366"/>
      <c r="G98" s="366">
        <f t="shared" ref="G98" si="10">G97</f>
        <v>1243</v>
      </c>
      <c r="H98" s="334"/>
    </row>
    <row r="99" spans="1:8" ht="14.4" customHeight="1">
      <c r="A99" s="1436" t="s">
        <v>51</v>
      </c>
      <c r="B99" s="983">
        <v>1E-3</v>
      </c>
      <c r="C99" s="11" t="s">
        <v>469</v>
      </c>
      <c r="D99" s="330"/>
      <c r="E99" s="365"/>
      <c r="F99" s="331"/>
      <c r="G99" s="365">
        <f>G98</f>
        <v>1243</v>
      </c>
      <c r="H99" s="334"/>
    </row>
    <row r="100" spans="1:8" ht="14.4" customHeight="1">
      <c r="A100" s="1436"/>
      <c r="B100" s="972"/>
      <c r="C100" s="11"/>
      <c r="D100" s="20"/>
      <c r="E100" s="742"/>
      <c r="F100" s="805"/>
      <c r="G100" s="14"/>
      <c r="H100" s="14"/>
    </row>
    <row r="101" spans="1:8" ht="14.4" customHeight="1">
      <c r="A101" s="9"/>
      <c r="B101" s="983">
        <v>0.10100000000000001</v>
      </c>
      <c r="C101" s="11" t="s">
        <v>503</v>
      </c>
      <c r="D101" s="20"/>
      <c r="E101" s="863"/>
      <c r="F101" s="336"/>
      <c r="G101" s="970"/>
      <c r="H101" s="970"/>
    </row>
    <row r="102" spans="1:8" ht="14.4" customHeight="1">
      <c r="A102" s="9"/>
      <c r="B102" s="984">
        <v>16</v>
      </c>
      <c r="C102" s="1699" t="s">
        <v>501</v>
      </c>
      <c r="D102" s="1699"/>
      <c r="E102" s="742"/>
      <c r="F102" s="742"/>
      <c r="G102" s="14"/>
      <c r="H102" s="14"/>
    </row>
    <row r="103" spans="1:8" ht="14.4" customHeight="1">
      <c r="A103" s="9"/>
      <c r="B103" s="982">
        <v>47</v>
      </c>
      <c r="C103" s="19" t="s">
        <v>14</v>
      </c>
      <c r="D103" s="14"/>
      <c r="E103" s="863"/>
      <c r="F103" s="863"/>
      <c r="G103" s="20"/>
      <c r="H103" s="20"/>
    </row>
    <row r="104" spans="1:8" ht="14.4" customHeight="1">
      <c r="A104" s="9"/>
      <c r="B104" s="752" t="s">
        <v>502</v>
      </c>
      <c r="C104" s="19" t="s">
        <v>357</v>
      </c>
      <c r="D104" s="330"/>
      <c r="E104" s="365"/>
      <c r="F104" s="331"/>
      <c r="G104" s="291">
        <v>3466</v>
      </c>
      <c r="H104" s="285"/>
    </row>
    <row r="105" spans="1:8" ht="14.4" customHeight="1">
      <c r="A105" s="9" t="s">
        <v>51</v>
      </c>
      <c r="B105" s="982">
        <v>47</v>
      </c>
      <c r="C105" s="19" t="s">
        <v>14</v>
      </c>
      <c r="D105" s="330"/>
      <c r="E105" s="365"/>
      <c r="F105" s="331"/>
      <c r="G105" s="365">
        <f>SUM(G104:G104)</f>
        <v>3466</v>
      </c>
      <c r="H105" s="334"/>
    </row>
    <row r="106" spans="1:8" ht="14.4" customHeight="1">
      <c r="A106" s="1436" t="s">
        <v>51</v>
      </c>
      <c r="B106" s="203">
        <v>16</v>
      </c>
      <c r="C106" s="1699" t="s">
        <v>501</v>
      </c>
      <c r="D106" s="1699"/>
      <c r="E106" s="366"/>
      <c r="F106" s="366"/>
      <c r="G106" s="366">
        <f t="shared" ref="G106" si="11">G105</f>
        <v>3466</v>
      </c>
      <c r="H106" s="334"/>
    </row>
    <row r="107" spans="1:8" ht="14.4" customHeight="1">
      <c r="A107" s="1436" t="s">
        <v>51</v>
      </c>
      <c r="B107" s="983">
        <v>0.10100000000000001</v>
      </c>
      <c r="C107" s="11" t="s">
        <v>503</v>
      </c>
      <c r="D107" s="330"/>
      <c r="E107" s="366"/>
      <c r="F107" s="367"/>
      <c r="G107" s="366">
        <f t="shared" ref="G107" si="12">G106</f>
        <v>3466</v>
      </c>
      <c r="H107" s="334"/>
    </row>
    <row r="108" spans="1:8" ht="14.4" customHeight="1">
      <c r="A108" s="1436"/>
      <c r="B108" s="15"/>
      <c r="C108" s="11"/>
      <c r="D108" s="923"/>
      <c r="E108" s="742"/>
      <c r="F108" s="742"/>
      <c r="G108" s="14"/>
      <c r="H108" s="14"/>
    </row>
    <row r="109" spans="1:8" ht="14.4" customHeight="1">
      <c r="A109" s="1436"/>
      <c r="B109" s="983">
        <v>0.10199999999999999</v>
      </c>
      <c r="C109" s="11" t="s">
        <v>504</v>
      </c>
      <c r="D109" s="20"/>
      <c r="E109" s="742"/>
      <c r="F109" s="805"/>
      <c r="G109" s="20"/>
      <c r="H109" s="20"/>
    </row>
    <row r="110" spans="1:8" ht="14.4" customHeight="1">
      <c r="A110" s="1436"/>
      <c r="B110" s="203">
        <v>16</v>
      </c>
      <c r="C110" s="1699" t="s">
        <v>501</v>
      </c>
      <c r="D110" s="1699"/>
      <c r="E110" s="742"/>
      <c r="F110" s="742"/>
      <c r="G110" s="20"/>
      <c r="H110" s="20"/>
    </row>
    <row r="111" spans="1:8" ht="14.4" customHeight="1">
      <c r="A111" s="9"/>
      <c r="B111" s="271">
        <v>59</v>
      </c>
      <c r="C111" s="19" t="s">
        <v>505</v>
      </c>
      <c r="D111" s="14"/>
      <c r="E111" s="742"/>
      <c r="F111" s="742"/>
      <c r="G111" s="20"/>
      <c r="H111" s="20"/>
    </row>
    <row r="112" spans="1:8" ht="14.4" customHeight="1">
      <c r="A112" s="9"/>
      <c r="B112" s="752" t="s">
        <v>506</v>
      </c>
      <c r="C112" s="19" t="s">
        <v>357</v>
      </c>
      <c r="D112" s="330"/>
      <c r="E112" s="334"/>
      <c r="F112" s="330"/>
      <c r="G112" s="285">
        <v>4766</v>
      </c>
      <c r="H112" s="285"/>
    </row>
    <row r="113" spans="1:8" ht="14.4" customHeight="1">
      <c r="A113" s="9" t="s">
        <v>51</v>
      </c>
      <c r="B113" s="271">
        <v>59</v>
      </c>
      <c r="C113" s="19" t="s">
        <v>505</v>
      </c>
      <c r="D113" s="330"/>
      <c r="E113" s="366"/>
      <c r="F113" s="367"/>
      <c r="G113" s="366">
        <f>SUM(G112:G112)</f>
        <v>4766</v>
      </c>
      <c r="H113" s="334"/>
    </row>
    <row r="114" spans="1:8" ht="14.4" customHeight="1">
      <c r="A114" s="756" t="s">
        <v>51</v>
      </c>
      <c r="B114" s="1441">
        <v>16</v>
      </c>
      <c r="C114" s="1700" t="s">
        <v>501</v>
      </c>
      <c r="D114" s="1700"/>
      <c r="E114" s="365"/>
      <c r="F114" s="331"/>
      <c r="G114" s="365">
        <f t="shared" ref="G114:G115" si="13">G113</f>
        <v>4766</v>
      </c>
      <c r="H114" s="334"/>
    </row>
    <row r="115" spans="1:8">
      <c r="A115" s="9" t="s">
        <v>51</v>
      </c>
      <c r="B115" s="983">
        <v>0.10199999999999999</v>
      </c>
      <c r="C115" s="11" t="s">
        <v>504</v>
      </c>
      <c r="D115" s="330"/>
      <c r="E115" s="365"/>
      <c r="F115" s="331"/>
      <c r="G115" s="365">
        <f t="shared" si="13"/>
        <v>4766</v>
      </c>
      <c r="H115" s="334"/>
    </row>
    <row r="116" spans="1:8" ht="17.25" customHeight="1">
      <c r="A116" s="19" t="s">
        <v>51</v>
      </c>
      <c r="B116" s="15">
        <v>2211</v>
      </c>
      <c r="C116" s="11" t="s">
        <v>500</v>
      </c>
      <c r="D116" s="287"/>
      <c r="E116" s="288"/>
      <c r="F116" s="288"/>
      <c r="G116" s="288">
        <f t="shared" ref="G116" si="14">G115+G107+G99</f>
        <v>9475</v>
      </c>
      <c r="H116" s="285"/>
    </row>
    <row r="117" spans="1:8" s="75" customFormat="1" ht="14.1" customHeight="1">
      <c r="A117" s="24" t="s">
        <v>51</v>
      </c>
      <c r="B117" s="25"/>
      <c r="C117" s="26" t="s">
        <v>55</v>
      </c>
      <c r="D117" s="22"/>
      <c r="E117" s="288"/>
      <c r="F117" s="288"/>
      <c r="G117" s="288">
        <f t="shared" ref="G117" si="15">G116+G90</f>
        <v>374475</v>
      </c>
      <c r="H117" s="20"/>
    </row>
    <row r="118" spans="1:8" s="75" customFormat="1">
      <c r="A118" s="9"/>
      <c r="B118" s="10"/>
      <c r="C118" s="11"/>
      <c r="D118" s="20"/>
      <c r="E118" s="805"/>
      <c r="F118" s="805"/>
      <c r="G118" s="20"/>
      <c r="H118" s="20"/>
    </row>
    <row r="119" spans="1:8" s="75" customFormat="1">
      <c r="A119" s="9"/>
      <c r="B119" s="10"/>
      <c r="C119" s="205" t="s">
        <v>11</v>
      </c>
      <c r="D119" s="13"/>
      <c r="E119" s="863"/>
      <c r="F119" s="863"/>
      <c r="G119" s="13"/>
      <c r="H119" s="13"/>
    </row>
    <row r="120" spans="1:8" s="75" customFormat="1" ht="26.4">
      <c r="A120" s="9" t="s">
        <v>56</v>
      </c>
      <c r="B120" s="180">
        <v>4210</v>
      </c>
      <c r="C120" s="154" t="s">
        <v>139</v>
      </c>
      <c r="D120" s="192"/>
      <c r="E120" s="742"/>
      <c r="F120" s="742"/>
      <c r="G120" s="192"/>
      <c r="H120" s="192"/>
    </row>
    <row r="121" spans="1:8" s="75" customFormat="1" ht="14.4" customHeight="1">
      <c r="A121" s="200"/>
      <c r="B121" s="182">
        <v>1</v>
      </c>
      <c r="C121" s="155" t="s">
        <v>140</v>
      </c>
      <c r="D121" s="173"/>
      <c r="E121" s="863"/>
      <c r="F121" s="863"/>
      <c r="G121" s="173"/>
      <c r="H121" s="173"/>
    </row>
    <row r="122" spans="1:8" s="75" customFormat="1" ht="14.4" customHeight="1">
      <c r="A122" s="200"/>
      <c r="B122" s="204">
        <v>1.1100000000000001</v>
      </c>
      <c r="C122" s="154" t="s">
        <v>141</v>
      </c>
      <c r="D122" s="173"/>
      <c r="E122" s="863"/>
      <c r="F122" s="863"/>
      <c r="G122" s="173"/>
      <c r="H122" s="173"/>
    </row>
    <row r="123" spans="1:8" s="75" customFormat="1" ht="15.6" customHeight="1">
      <c r="A123" s="200"/>
      <c r="B123" s="183">
        <v>60</v>
      </c>
      <c r="C123" s="155" t="s">
        <v>45</v>
      </c>
      <c r="D123" s="192"/>
      <c r="E123" s="742"/>
      <c r="F123" s="742"/>
      <c r="G123" s="192"/>
      <c r="H123" s="192"/>
    </row>
    <row r="124" spans="1:8" s="75" customFormat="1" ht="42" customHeight="1">
      <c r="A124" s="183" t="s">
        <v>307</v>
      </c>
      <c r="B124" s="193" t="s">
        <v>240</v>
      </c>
      <c r="C124" s="1701" t="s">
        <v>346</v>
      </c>
      <c r="D124" s="1701"/>
      <c r="E124" s="365"/>
      <c r="F124" s="291"/>
      <c r="G124" s="291">
        <v>18300</v>
      </c>
      <c r="H124" s="287"/>
    </row>
    <row r="125" spans="1:8" s="75" customFormat="1" ht="15.6" customHeight="1">
      <c r="A125" s="200" t="s">
        <v>51</v>
      </c>
      <c r="B125" s="183">
        <v>60</v>
      </c>
      <c r="C125" s="155" t="s">
        <v>45</v>
      </c>
      <c r="D125" s="287"/>
      <c r="E125" s="291"/>
      <c r="F125" s="290"/>
      <c r="G125" s="291">
        <f>SUM(G124:G124)</f>
        <v>18300</v>
      </c>
      <c r="H125" s="285"/>
    </row>
    <row r="126" spans="1:8" s="75" customFormat="1" ht="15.6" customHeight="1">
      <c r="A126" s="200" t="s">
        <v>51</v>
      </c>
      <c r="B126" s="204">
        <v>1.1100000000000001</v>
      </c>
      <c r="C126" s="154" t="s">
        <v>141</v>
      </c>
      <c r="D126" s="287"/>
      <c r="E126" s="288"/>
      <c r="F126" s="292"/>
      <c r="G126" s="288">
        <f t="shared" ref="G126:G127" si="16">G125</f>
        <v>18300</v>
      </c>
      <c r="H126" s="285"/>
    </row>
    <row r="127" spans="1:8" s="75" customFormat="1">
      <c r="A127" s="200" t="s">
        <v>51</v>
      </c>
      <c r="B127" s="182">
        <v>1</v>
      </c>
      <c r="C127" s="155" t="s">
        <v>140</v>
      </c>
      <c r="D127" s="287"/>
      <c r="E127" s="291"/>
      <c r="F127" s="290"/>
      <c r="G127" s="291">
        <f t="shared" si="16"/>
        <v>18300</v>
      </c>
      <c r="H127" s="285"/>
    </row>
    <row r="128" spans="1:8" ht="15.6" customHeight="1">
      <c r="A128" s="200" t="s">
        <v>51</v>
      </c>
      <c r="B128" s="180">
        <v>4210</v>
      </c>
      <c r="C128" s="154" t="s">
        <v>508</v>
      </c>
      <c r="D128" s="290"/>
      <c r="E128" s="291"/>
      <c r="F128" s="291"/>
      <c r="G128" s="291">
        <f t="shared" ref="G128" si="17">G127</f>
        <v>18300</v>
      </c>
      <c r="H128" s="285"/>
    </row>
    <row r="129" spans="1:8">
      <c r="A129" s="24" t="s">
        <v>51</v>
      </c>
      <c r="B129" s="272"/>
      <c r="C129" s="273" t="s">
        <v>11</v>
      </c>
      <c r="D129" s="367"/>
      <c r="E129" s="366"/>
      <c r="F129" s="367"/>
      <c r="G129" s="366">
        <f t="shared" ref="G129" si="18">G128</f>
        <v>18300</v>
      </c>
      <c r="H129" s="334"/>
    </row>
    <row r="130" spans="1:8">
      <c r="A130" s="24" t="s">
        <v>51</v>
      </c>
      <c r="B130" s="272"/>
      <c r="C130" s="273" t="s">
        <v>52</v>
      </c>
      <c r="D130" s="967"/>
      <c r="E130" s="365"/>
      <c r="F130" s="470"/>
      <c r="G130" s="967">
        <f>G129+G117</f>
        <v>392775</v>
      </c>
      <c r="H130" s="14"/>
    </row>
    <row r="131" spans="1:8">
      <c r="A131" s="1544" t="s">
        <v>307</v>
      </c>
      <c r="B131" s="754" t="s">
        <v>963</v>
      </c>
      <c r="C131" s="754"/>
      <c r="D131" s="14"/>
      <c r="E131" s="334"/>
      <c r="F131" s="14"/>
      <c r="G131" s="14"/>
      <c r="H131" s="14"/>
    </row>
    <row r="132" spans="1:8" ht="14.4" customHeight="1">
      <c r="A132" s="168" t="s">
        <v>306</v>
      </c>
      <c r="C132" s="399"/>
      <c r="D132" s="601"/>
      <c r="E132" s="601"/>
      <c r="F132" s="601"/>
      <c r="G132" s="601"/>
      <c r="H132" s="601"/>
    </row>
    <row r="133" spans="1:8" ht="14.4" customHeight="1">
      <c r="A133" s="625" t="s">
        <v>303</v>
      </c>
      <c r="B133" s="1697" t="s">
        <v>1012</v>
      </c>
      <c r="C133" s="1697"/>
      <c r="D133" s="1697"/>
      <c r="E133" s="1697"/>
      <c r="F133" s="1697"/>
      <c r="G133" s="1697"/>
      <c r="H133" s="1227"/>
    </row>
    <row r="134" spans="1:8" ht="14.4" customHeight="1">
      <c r="A134" s="625" t="s">
        <v>305</v>
      </c>
      <c r="B134" s="1697" t="s">
        <v>913</v>
      </c>
      <c r="C134" s="1697"/>
      <c r="D134" s="1697"/>
      <c r="E134" s="1697"/>
      <c r="F134" s="1697"/>
      <c r="G134" s="1697"/>
      <c r="H134" s="247"/>
    </row>
    <row r="135" spans="1:8" ht="14.4" customHeight="1">
      <c r="A135" s="625" t="s">
        <v>315</v>
      </c>
      <c r="B135" s="755" t="s">
        <v>1005</v>
      </c>
      <c r="C135" s="7"/>
      <c r="D135" s="247"/>
      <c r="E135" s="247"/>
      <c r="F135" s="247"/>
      <c r="G135" s="247"/>
      <c r="H135" s="247"/>
    </row>
    <row r="136" spans="1:8" ht="15" customHeight="1">
      <c r="A136" s="625"/>
      <c r="B136" s="755"/>
      <c r="C136" s="7"/>
      <c r="D136" s="247"/>
      <c r="E136" s="247"/>
      <c r="F136" s="247"/>
      <c r="G136" s="247"/>
      <c r="H136" s="247"/>
    </row>
    <row r="137" spans="1:8" s="70" customFormat="1" ht="25.95" customHeight="1">
      <c r="A137" s="625"/>
      <c r="B137" s="1698"/>
      <c r="C137" s="1698"/>
      <c r="D137" s="1698"/>
      <c r="E137" s="1698"/>
      <c r="F137" s="1698"/>
      <c r="G137" s="1698"/>
      <c r="H137" s="1652"/>
    </row>
    <row r="138" spans="1:8" s="70" customFormat="1" ht="15" customHeight="1">
      <c r="A138" s="625"/>
      <c r="B138" s="755"/>
      <c r="D138" s="247"/>
      <c r="E138" s="247"/>
      <c r="F138" s="247"/>
      <c r="G138" s="247"/>
      <c r="H138" s="247"/>
    </row>
    <row r="139" spans="1:8" s="793" customFormat="1" ht="15" customHeight="1">
      <c r="A139" s="1766"/>
      <c r="D139" s="794"/>
      <c r="E139" s="794"/>
      <c r="F139" s="794"/>
      <c r="G139" s="794"/>
      <c r="H139" s="794"/>
    </row>
    <row r="140" spans="1:8" s="70" customFormat="1" ht="19.5" customHeight="1">
      <c r="A140" s="1647"/>
      <c r="B140" s="52"/>
      <c r="D140" s="1345"/>
      <c r="E140" s="613"/>
      <c r="F140" s="1345"/>
      <c r="G140" s="613"/>
      <c r="H140" s="613"/>
    </row>
    <row r="141" spans="1:8" s="70" customFormat="1" ht="18.75" customHeight="1">
      <c r="A141" s="1647"/>
      <c r="B141" s="52"/>
      <c r="D141" s="1345"/>
      <c r="E141" s="613"/>
      <c r="F141" s="1345"/>
      <c r="G141" s="613"/>
      <c r="H141" s="14"/>
    </row>
    <row r="142" spans="1:8" s="70" customFormat="1">
      <c r="A142" s="1647"/>
      <c r="B142" s="52"/>
      <c r="C142" s="82"/>
      <c r="D142" s="232"/>
      <c r="E142" s="232"/>
      <c r="F142" s="232"/>
      <c r="G142" s="602"/>
      <c r="H142" s="602"/>
    </row>
    <row r="143" spans="1:8" s="70" customFormat="1">
      <c r="A143" s="1647"/>
      <c r="B143" s="52"/>
      <c r="C143" s="82"/>
      <c r="D143" s="232"/>
      <c r="E143" s="232"/>
      <c r="F143" s="232"/>
      <c r="G143" s="602"/>
      <c r="H143" s="602"/>
    </row>
    <row r="144" spans="1:8" s="70" customFormat="1">
      <c r="A144" s="1647"/>
      <c r="B144" s="52"/>
      <c r="C144" s="82"/>
      <c r="D144" s="232"/>
      <c r="E144" s="232"/>
      <c r="F144" s="232"/>
      <c r="G144" s="602"/>
      <c r="H144" s="602"/>
    </row>
    <row r="145" spans="1:8" s="70" customFormat="1">
      <c r="A145" s="1647"/>
      <c r="B145" s="52"/>
      <c r="C145" s="82"/>
      <c r="D145" s="59"/>
      <c r="E145" s="56"/>
      <c r="F145" s="603"/>
      <c r="G145" s="56"/>
      <c r="H145" s="56"/>
    </row>
    <row r="146" spans="1:8" s="70" customFormat="1">
      <c r="A146" s="1647"/>
      <c r="B146" s="52"/>
      <c r="C146" s="82"/>
      <c r="D146" s="56"/>
      <c r="E146" s="56"/>
      <c r="F146" s="56"/>
      <c r="G146" s="56"/>
      <c r="H146" s="56"/>
    </row>
    <row r="147" spans="1:8">
      <c r="C147" s="82"/>
      <c r="D147" s="56"/>
      <c r="E147" s="56"/>
      <c r="F147" s="70"/>
      <c r="G147" s="56"/>
      <c r="H147" s="56"/>
    </row>
    <row r="148" spans="1:8">
      <c r="C148" s="82"/>
      <c r="D148" s="56"/>
      <c r="E148" s="56"/>
      <c r="F148" s="56"/>
      <c r="G148" s="56"/>
      <c r="H148" s="56"/>
    </row>
    <row r="149" spans="1:8">
      <c r="C149" s="82"/>
      <c r="D149" s="56"/>
      <c r="E149" s="56"/>
      <c r="F149" s="56"/>
      <c r="G149" s="56"/>
      <c r="H149" s="56"/>
    </row>
    <row r="150" spans="1:8">
      <c r="C150" s="82"/>
      <c r="D150" s="56"/>
      <c r="E150" s="56"/>
      <c r="F150" s="56"/>
      <c r="G150" s="56"/>
      <c r="H150" s="56"/>
    </row>
    <row r="151" spans="1:8">
      <c r="C151" s="82"/>
      <c r="D151" s="56"/>
      <c r="E151" s="56"/>
      <c r="F151" s="56"/>
      <c r="G151" s="56"/>
      <c r="H151" s="56"/>
    </row>
    <row r="152" spans="1:8" s="66" customFormat="1">
      <c r="A152" s="1226"/>
      <c r="B152" s="52"/>
      <c r="C152" s="82"/>
      <c r="D152" s="56"/>
      <c r="E152" s="56"/>
      <c r="F152" s="56"/>
      <c r="G152" s="56"/>
      <c r="H152" s="56"/>
    </row>
    <row r="153" spans="1:8" s="66" customFormat="1">
      <c r="A153" s="1226"/>
      <c r="B153" s="52"/>
      <c r="C153" s="70"/>
      <c r="D153" s="56"/>
      <c r="E153" s="56"/>
      <c r="F153" s="70"/>
      <c r="G153" s="70"/>
      <c r="H153" s="70"/>
    </row>
    <row r="154" spans="1:8" s="66" customFormat="1">
      <c r="A154" s="1226"/>
      <c r="B154" s="52"/>
      <c r="C154" s="70"/>
      <c r="D154" s="56"/>
      <c r="E154" s="56"/>
      <c r="F154" s="70"/>
      <c r="G154" s="70"/>
      <c r="H154" s="70"/>
    </row>
    <row r="155" spans="1:8" s="66" customFormat="1">
      <c r="A155" s="1226"/>
      <c r="B155" s="52"/>
      <c r="C155" s="70"/>
      <c r="D155" s="56"/>
      <c r="E155" s="56"/>
      <c r="F155" s="70"/>
      <c r="G155" s="70"/>
      <c r="H155" s="70"/>
    </row>
    <row r="156" spans="1:8" s="66" customFormat="1">
      <c r="A156" s="1226"/>
      <c r="B156" s="52"/>
      <c r="C156" s="70"/>
      <c r="D156" s="56"/>
      <c r="E156" s="56"/>
      <c r="F156" s="56"/>
      <c r="G156" s="56"/>
      <c r="H156" s="56"/>
    </row>
    <row r="157" spans="1:8" s="66" customFormat="1">
      <c r="A157" s="1226"/>
      <c r="B157" s="52"/>
      <c r="C157" s="70"/>
      <c r="D157" s="56"/>
      <c r="E157" s="56"/>
      <c r="F157" s="56"/>
      <c r="G157" s="56"/>
      <c r="H157" s="56"/>
    </row>
    <row r="158" spans="1:8" s="66" customFormat="1">
      <c r="A158" s="1226"/>
      <c r="B158" s="52"/>
      <c r="C158" s="70"/>
      <c r="D158" s="56"/>
      <c r="E158" s="56"/>
      <c r="F158" s="70"/>
      <c r="G158" s="70"/>
      <c r="H158" s="70"/>
    </row>
    <row r="159" spans="1:8" s="66" customFormat="1">
      <c r="A159" s="1226"/>
      <c r="B159" s="52"/>
      <c r="C159" s="70"/>
      <c r="D159" s="56"/>
      <c r="E159" s="56"/>
      <c r="F159" s="70"/>
      <c r="G159" s="70"/>
      <c r="H159" s="70"/>
    </row>
    <row r="160" spans="1:8" s="66" customFormat="1">
      <c r="A160" s="1226"/>
      <c r="B160" s="52"/>
      <c r="C160" s="70"/>
      <c r="D160" s="56"/>
      <c r="E160" s="56"/>
      <c r="F160" s="70"/>
      <c r="G160" s="70"/>
      <c r="H160" s="70"/>
    </row>
    <row r="161" spans="4:8">
      <c r="D161" s="56"/>
      <c r="E161" s="56"/>
      <c r="F161" s="70"/>
      <c r="G161" s="70"/>
      <c r="H161" s="70"/>
    </row>
  </sheetData>
  <autoFilter ref="A14:H157"/>
  <mergeCells count="15">
    <mergeCell ref="A1:G1"/>
    <mergeCell ref="A2:G2"/>
    <mergeCell ref="B133:G133"/>
    <mergeCell ref="B137:G137"/>
    <mergeCell ref="A3:G3"/>
    <mergeCell ref="B4:G4"/>
    <mergeCell ref="B13:G13"/>
    <mergeCell ref="B134:G134"/>
    <mergeCell ref="C94:D94"/>
    <mergeCell ref="C98:D98"/>
    <mergeCell ref="C102:D102"/>
    <mergeCell ref="C106:D106"/>
    <mergeCell ref="C110:D110"/>
    <mergeCell ref="C114:D114"/>
    <mergeCell ref="C124:D124"/>
  </mergeCells>
  <printOptions horizontalCentered="1"/>
  <pageMargins left="0.98425196850393704" right="0.98425196850393704" top="0.78740157480314965" bottom="3.9370078740157481" header="0.51181102362204722" footer="3.3464566929133861"/>
  <pageSetup paperSize="9" scale="93" firstPageNumber="16" fitToHeight="0" orientation="portrait" blackAndWhite="1" useFirstPageNumber="1" r:id="rId1"/>
  <headerFooter alignWithMargins="0">
    <oddHeader xml:space="preserve">&amp;C   </oddHeader>
    <oddFooter>&amp;C&amp;"Times New Roman,Bold"&amp;P</oddFooter>
  </headerFooter>
  <rowBreaks count="2" manualBreakCount="2">
    <brk id="41" max="7" man="1"/>
    <brk id="114" max="7" man="1"/>
  </rowBreaks>
</worksheet>
</file>

<file path=xl/worksheets/sheet11.xml><?xml version="1.0" encoding="utf-8"?>
<worksheet xmlns="http://schemas.openxmlformats.org/spreadsheetml/2006/main" xmlns:r="http://schemas.openxmlformats.org/officeDocument/2006/relationships">
  <sheetPr syncVertical="1" syncRef="A40" transitionEvaluation="1" codeName="Sheet16">
    <tabColor rgb="FFC00000"/>
  </sheetPr>
  <dimension ref="A1:H67"/>
  <sheetViews>
    <sheetView view="pageBreakPreview" topLeftCell="A40" zoomScaleSheetLayoutView="100" workbookViewId="0">
      <selection activeCell="A60" sqref="A60:XFD64"/>
    </sheetView>
  </sheetViews>
  <sheetFormatPr defaultColWidth="11" defaultRowHeight="13.2"/>
  <cols>
    <col min="1" max="1" width="5.5546875" style="411" customWidth="1"/>
    <col min="2" max="2" width="8.109375" style="412" customWidth="1"/>
    <col min="3" max="3" width="34.5546875" style="320" customWidth="1"/>
    <col min="4" max="4" width="6.33203125" style="320" customWidth="1"/>
    <col min="5" max="5" width="9.44140625" style="320" customWidth="1"/>
    <col min="6" max="7" width="9.33203125" style="320" customWidth="1"/>
    <col min="8" max="8" width="3" style="320" customWidth="1"/>
    <col min="9" max="10" width="11" style="320"/>
    <col min="11" max="11" width="8.5546875" style="320" customWidth="1"/>
    <col min="12" max="12" width="11.109375" style="320" bestFit="1" customWidth="1"/>
    <col min="13" max="13" width="11.33203125" style="320" bestFit="1" customWidth="1"/>
    <col min="14" max="16384" width="11" style="320"/>
  </cols>
  <sheetData>
    <row r="1" spans="1:8">
      <c r="A1" s="1702" t="s">
        <v>142</v>
      </c>
      <c r="B1" s="1702"/>
      <c r="C1" s="1702"/>
      <c r="D1" s="1702"/>
      <c r="E1" s="1702"/>
      <c r="F1" s="1702"/>
      <c r="G1" s="1702"/>
      <c r="H1" s="877"/>
    </row>
    <row r="2" spans="1:8">
      <c r="A2" s="1702" t="s">
        <v>143</v>
      </c>
      <c r="B2" s="1702"/>
      <c r="C2" s="1702"/>
      <c r="D2" s="1702"/>
      <c r="E2" s="1702"/>
      <c r="F2" s="1702"/>
      <c r="G2" s="1702"/>
      <c r="H2" s="877"/>
    </row>
    <row r="3" spans="1:8">
      <c r="A3" s="1666" t="s">
        <v>845</v>
      </c>
      <c r="B3" s="1666"/>
      <c r="C3" s="1666"/>
      <c r="D3" s="1666"/>
      <c r="E3" s="1666"/>
      <c r="F3" s="1666"/>
      <c r="G3" s="1666"/>
      <c r="H3" s="874"/>
    </row>
    <row r="4" spans="1:8" ht="7.95" customHeight="1">
      <c r="A4" s="31"/>
      <c r="B4" s="1667"/>
      <c r="C4" s="1667"/>
      <c r="D4" s="1667"/>
      <c r="E4" s="1667"/>
      <c r="F4" s="1667"/>
      <c r="G4" s="1667"/>
      <c r="H4" s="875"/>
    </row>
    <row r="5" spans="1:8">
      <c r="A5" s="31"/>
      <c r="B5" s="27"/>
      <c r="C5" s="27"/>
      <c r="D5" s="33"/>
      <c r="E5" s="34" t="s">
        <v>4</v>
      </c>
      <c r="F5" s="34" t="s">
        <v>5</v>
      </c>
      <c r="G5" s="34" t="s">
        <v>110</v>
      </c>
      <c r="H5" s="30"/>
    </row>
    <row r="6" spans="1:8">
      <c r="A6" s="31"/>
      <c r="B6" s="35" t="s">
        <v>6</v>
      </c>
      <c r="C6" s="27" t="s">
        <v>7</v>
      </c>
      <c r="D6" s="36" t="s">
        <v>52</v>
      </c>
      <c r="E6" s="29">
        <v>747794</v>
      </c>
      <c r="F6" s="1443">
        <v>49886</v>
      </c>
      <c r="G6" s="29">
        <f>SUM(E6:F6)</f>
        <v>797680</v>
      </c>
      <c r="H6" s="29"/>
    </row>
    <row r="7" spans="1:8">
      <c r="A7" s="31"/>
      <c r="B7" s="35" t="s">
        <v>8</v>
      </c>
      <c r="C7" s="37" t="s">
        <v>9</v>
      </c>
      <c r="D7" s="38"/>
      <c r="E7" s="30"/>
      <c r="F7" s="630"/>
      <c r="G7" s="30"/>
      <c r="H7" s="30"/>
    </row>
    <row r="8" spans="1:8">
      <c r="A8" s="31"/>
      <c r="B8" s="35"/>
      <c r="C8" s="37" t="s">
        <v>106</v>
      </c>
      <c r="D8" s="38" t="s">
        <v>52</v>
      </c>
      <c r="E8" s="30">
        <f>G43</f>
        <v>12850</v>
      </c>
      <c r="F8" s="614">
        <f>G53</f>
        <v>1000</v>
      </c>
      <c r="G8" s="30">
        <f>SUM(E8:F8)</f>
        <v>13850</v>
      </c>
      <c r="H8" s="30"/>
    </row>
    <row r="9" spans="1:8">
      <c r="A9" s="31"/>
      <c r="B9" s="39" t="s">
        <v>51</v>
      </c>
      <c r="C9" s="27" t="s">
        <v>20</v>
      </c>
      <c r="D9" s="40" t="s">
        <v>52</v>
      </c>
      <c r="E9" s="41">
        <f>SUM(E6:E8)</f>
        <v>760644</v>
      </c>
      <c r="F9" s="1380">
        <f>SUM(F6:F8)</f>
        <v>50886</v>
      </c>
      <c r="G9" s="41">
        <f>SUM(E9:F9)</f>
        <v>811530</v>
      </c>
      <c r="H9" s="29"/>
    </row>
    <row r="10" spans="1:8" ht="10.199999999999999" customHeight="1">
      <c r="A10" s="31"/>
      <c r="B10" s="35"/>
      <c r="C10" s="27"/>
      <c r="D10" s="28"/>
      <c r="E10" s="28"/>
      <c r="F10" s="36"/>
      <c r="G10" s="28"/>
      <c r="H10" s="28"/>
    </row>
    <row r="11" spans="1:8">
      <c r="A11" s="29"/>
      <c r="B11" s="73" t="s">
        <v>21</v>
      </c>
      <c r="C11" s="28" t="s">
        <v>22</v>
      </c>
      <c r="D11" s="28"/>
      <c r="E11" s="28"/>
      <c r="F11" s="36"/>
      <c r="G11" s="28"/>
      <c r="H11" s="28"/>
    </row>
    <row r="12" spans="1:8" s="300" customFormat="1" ht="7.95" customHeight="1">
      <c r="A12" s="301"/>
      <c r="B12" s="302"/>
      <c r="C12" s="299"/>
      <c r="D12" s="591"/>
      <c r="E12" s="591"/>
      <c r="F12" s="591"/>
      <c r="G12" s="591"/>
      <c r="H12" s="591"/>
    </row>
    <row r="13" spans="1:8" s="300" customFormat="1" ht="13.8" thickBot="1">
      <c r="A13" s="43"/>
      <c r="B13" s="1668" t="s">
        <v>98</v>
      </c>
      <c r="C13" s="1668"/>
      <c r="D13" s="1668"/>
      <c r="E13" s="1668"/>
      <c r="F13" s="1668"/>
      <c r="G13" s="1668"/>
      <c r="H13" s="619"/>
    </row>
    <row r="14" spans="1:8" s="300" customFormat="1" ht="14.4" thickTop="1" thickBot="1">
      <c r="A14" s="43"/>
      <c r="B14" s="281"/>
      <c r="C14" s="281" t="s">
        <v>23</v>
      </c>
      <c r="D14" s="281"/>
      <c r="E14" s="281"/>
      <c r="F14" s="281"/>
      <c r="G14" s="44" t="s">
        <v>110</v>
      </c>
      <c r="H14" s="30"/>
    </row>
    <row r="15" spans="1:8" s="97" customFormat="1" ht="13.95" customHeight="1" thickTop="1">
      <c r="A15" s="986"/>
      <c r="B15" s="93"/>
      <c r="C15" s="987" t="s">
        <v>55</v>
      </c>
      <c r="D15" s="4"/>
      <c r="E15" s="805"/>
      <c r="F15" s="805"/>
      <c r="G15" s="4"/>
      <c r="H15" s="4"/>
    </row>
    <row r="16" spans="1:8" s="97" customFormat="1" ht="13.95" customHeight="1">
      <c r="A16" s="988" t="s">
        <v>56</v>
      </c>
      <c r="B16" s="989">
        <v>2013</v>
      </c>
      <c r="C16" s="990" t="s">
        <v>509</v>
      </c>
      <c r="D16" s="991"/>
      <c r="E16" s="336"/>
      <c r="F16" s="336"/>
      <c r="G16" s="185"/>
      <c r="H16" s="185"/>
    </row>
    <row r="17" spans="1:8" s="97" customFormat="1" ht="13.5" customHeight="1">
      <c r="A17" s="986"/>
      <c r="B17" s="993">
        <v>0.105</v>
      </c>
      <c r="C17" s="994" t="s">
        <v>510</v>
      </c>
      <c r="D17" s="805"/>
      <c r="E17" s="805"/>
      <c r="F17" s="805"/>
      <c r="G17" s="89"/>
      <c r="H17" s="89"/>
    </row>
    <row r="18" spans="1:8" s="97" customFormat="1" ht="13.5" customHeight="1">
      <c r="A18" s="986"/>
      <c r="B18" s="93">
        <v>60</v>
      </c>
      <c r="C18" s="992" t="s">
        <v>511</v>
      </c>
      <c r="D18" s="285"/>
      <c r="E18" s="287"/>
      <c r="F18" s="287"/>
      <c r="G18" s="89"/>
      <c r="H18" s="89"/>
    </row>
    <row r="19" spans="1:8" s="97" customFormat="1" ht="13.5" customHeight="1">
      <c r="A19" s="986"/>
      <c r="B19" s="196" t="s">
        <v>125</v>
      </c>
      <c r="C19" s="992" t="s">
        <v>512</v>
      </c>
      <c r="D19" s="285"/>
      <c r="E19" s="291"/>
      <c r="F19" s="290"/>
      <c r="G19" s="178">
        <v>10000</v>
      </c>
      <c r="H19" s="89"/>
    </row>
    <row r="20" spans="1:8" s="97" customFormat="1" ht="13.5" customHeight="1">
      <c r="A20" s="1433" t="s">
        <v>51</v>
      </c>
      <c r="B20" s="93">
        <v>60</v>
      </c>
      <c r="C20" s="992" t="s">
        <v>511</v>
      </c>
      <c r="D20" s="285"/>
      <c r="E20" s="291"/>
      <c r="F20" s="291"/>
      <c r="G20" s="291">
        <f t="shared" ref="G20" si="0">G19</f>
        <v>10000</v>
      </c>
      <c r="H20" s="89"/>
    </row>
    <row r="21" spans="1:8" s="97" customFormat="1" ht="13.5" customHeight="1">
      <c r="A21" s="986" t="s">
        <v>51</v>
      </c>
      <c r="B21" s="993">
        <v>0.105</v>
      </c>
      <c r="C21" s="994" t="s">
        <v>510</v>
      </c>
      <c r="D21" s="285"/>
      <c r="E21" s="288"/>
      <c r="F21" s="288"/>
      <c r="G21" s="288">
        <f t="shared" ref="G21" si="1">G19</f>
        <v>10000</v>
      </c>
      <c r="H21" s="285"/>
    </row>
    <row r="22" spans="1:8" s="97" customFormat="1" ht="13.2" customHeight="1">
      <c r="A22" s="986" t="s">
        <v>51</v>
      </c>
      <c r="B22" s="997">
        <v>2013</v>
      </c>
      <c r="C22" s="994" t="s">
        <v>509</v>
      </c>
      <c r="D22" s="285"/>
      <c r="E22" s="288"/>
      <c r="F22" s="288"/>
      <c r="G22" s="288">
        <f t="shared" ref="G22" si="2">G21</f>
        <v>10000</v>
      </c>
      <c r="H22" s="110"/>
    </row>
    <row r="23" spans="1:8" s="97" customFormat="1">
      <c r="A23" s="986"/>
      <c r="B23" s="997"/>
      <c r="C23" s="992"/>
      <c r="D23" s="89"/>
      <c r="E23" s="805"/>
      <c r="F23" s="805"/>
      <c r="G23" s="89"/>
      <c r="H23" s="89"/>
    </row>
    <row r="24" spans="1:8" s="97" customFormat="1" ht="14.4" customHeight="1">
      <c r="A24" s="876" t="s">
        <v>56</v>
      </c>
      <c r="B24" s="91">
        <v>2056</v>
      </c>
      <c r="C24" s="92" t="s">
        <v>145</v>
      </c>
      <c r="D24" s="124"/>
      <c r="E24" s="742"/>
      <c r="F24" s="742"/>
      <c r="G24" s="124"/>
      <c r="H24" s="124"/>
    </row>
    <row r="25" spans="1:8" s="97" customFormat="1" ht="14.4" customHeight="1">
      <c r="A25" s="876"/>
      <c r="B25" s="120">
        <v>1E-3</v>
      </c>
      <c r="C25" s="92" t="s">
        <v>31</v>
      </c>
      <c r="D25" s="124"/>
      <c r="E25" s="742"/>
      <c r="F25" s="742"/>
      <c r="G25" s="124"/>
      <c r="H25" s="124"/>
    </row>
    <row r="26" spans="1:8" s="97" customFormat="1" ht="14.4" customHeight="1">
      <c r="A26" s="1435"/>
      <c r="B26" s="933">
        <v>61</v>
      </c>
      <c r="C26" s="1438" t="s">
        <v>514</v>
      </c>
      <c r="D26" s="742"/>
      <c r="E26" s="742"/>
      <c r="F26" s="742"/>
      <c r="G26" s="124"/>
      <c r="H26" s="124"/>
    </row>
    <row r="27" spans="1:8" s="97" customFormat="1" ht="14.4" customHeight="1">
      <c r="A27" s="1435"/>
      <c r="B27" s="117" t="s">
        <v>126</v>
      </c>
      <c r="C27" s="1438" t="s">
        <v>101</v>
      </c>
      <c r="D27" s="113"/>
      <c r="E27" s="286"/>
      <c r="F27" s="294"/>
      <c r="G27" s="170">
        <v>2000</v>
      </c>
      <c r="H27" s="170" t="s">
        <v>303</v>
      </c>
    </row>
    <row r="28" spans="1:8" s="97" customFormat="1" ht="14.4" customHeight="1">
      <c r="A28" s="1435" t="s">
        <v>51</v>
      </c>
      <c r="B28" s="933">
        <v>61</v>
      </c>
      <c r="C28" s="1438" t="s">
        <v>514</v>
      </c>
      <c r="D28" s="285"/>
      <c r="E28" s="288"/>
      <c r="F28" s="292"/>
      <c r="G28" s="996">
        <f>SUM(G27:G27)</f>
        <v>2000</v>
      </c>
      <c r="H28" s="110"/>
    </row>
    <row r="29" spans="1:8" s="97" customFormat="1">
      <c r="A29" s="1435"/>
      <c r="B29" s="933"/>
      <c r="C29" s="1438"/>
      <c r="D29" s="805"/>
      <c r="E29" s="805"/>
      <c r="F29" s="805"/>
      <c r="G29" s="89"/>
      <c r="H29" s="89"/>
    </row>
    <row r="30" spans="1:8" s="97" customFormat="1" ht="13.95" customHeight="1">
      <c r="A30" s="1435"/>
      <c r="B30" s="933">
        <v>63</v>
      </c>
      <c r="C30" s="1438" t="s">
        <v>220</v>
      </c>
      <c r="D30" s="805"/>
      <c r="E30" s="805"/>
      <c r="F30" s="805"/>
      <c r="G30" s="89"/>
      <c r="H30" s="89"/>
    </row>
    <row r="31" spans="1:8" s="97" customFormat="1" ht="13.95" customHeight="1">
      <c r="A31" s="876"/>
      <c r="B31" s="117" t="s">
        <v>137</v>
      </c>
      <c r="C31" s="878" t="s">
        <v>101</v>
      </c>
      <c r="D31" s="285"/>
      <c r="E31" s="285"/>
      <c r="F31" s="287"/>
      <c r="G31" s="89">
        <v>150</v>
      </c>
      <c r="H31" s="89" t="s">
        <v>305</v>
      </c>
    </row>
    <row r="32" spans="1:8" s="97" customFormat="1" ht="13.95" customHeight="1">
      <c r="A32" s="876" t="s">
        <v>51</v>
      </c>
      <c r="B32" s="933">
        <v>63</v>
      </c>
      <c r="C32" s="878" t="s">
        <v>220</v>
      </c>
      <c r="D32" s="285"/>
      <c r="E32" s="288"/>
      <c r="F32" s="292"/>
      <c r="G32" s="996">
        <f>SUM(G31:G31)</f>
        <v>150</v>
      </c>
      <c r="H32" s="110"/>
    </row>
    <row r="33" spans="1:8" s="97" customFormat="1" ht="13.95" customHeight="1">
      <c r="A33" s="876" t="s">
        <v>51</v>
      </c>
      <c r="B33" s="120">
        <v>1E-3</v>
      </c>
      <c r="C33" s="92" t="s">
        <v>31</v>
      </c>
      <c r="D33" s="285"/>
      <c r="E33" s="288"/>
      <c r="F33" s="292"/>
      <c r="G33" s="996">
        <f>G28+G32</f>
        <v>2150</v>
      </c>
      <c r="H33" s="110"/>
    </row>
    <row r="34" spans="1:8" s="97" customFormat="1" ht="13.95" customHeight="1">
      <c r="A34" s="876" t="s">
        <v>51</v>
      </c>
      <c r="B34" s="91">
        <v>2056</v>
      </c>
      <c r="C34" s="92" t="s">
        <v>145</v>
      </c>
      <c r="D34" s="285"/>
      <c r="E34" s="288"/>
      <c r="F34" s="288"/>
      <c r="G34" s="288">
        <f t="shared" ref="G34" si="3">G33</f>
        <v>2150</v>
      </c>
      <c r="H34" s="110"/>
    </row>
    <row r="35" spans="1:8" s="97" customFormat="1">
      <c r="A35" s="876"/>
      <c r="B35" s="91"/>
      <c r="C35" s="92"/>
      <c r="D35" s="89"/>
      <c r="E35" s="336"/>
      <c r="F35" s="336"/>
      <c r="G35" s="170"/>
      <c r="H35" s="170"/>
    </row>
    <row r="36" spans="1:8" s="97" customFormat="1" ht="13.95" customHeight="1">
      <c r="A36" s="986" t="s">
        <v>56</v>
      </c>
      <c r="B36" s="997">
        <v>2070</v>
      </c>
      <c r="C36" s="998" t="s">
        <v>118</v>
      </c>
      <c r="D36" s="89"/>
      <c r="E36" s="805"/>
      <c r="F36" s="805"/>
      <c r="G36" s="89"/>
      <c r="H36" s="89"/>
    </row>
    <row r="37" spans="1:8" s="97" customFormat="1" ht="13.95" customHeight="1">
      <c r="A37" s="986"/>
      <c r="B37" s="120">
        <v>0.115</v>
      </c>
      <c r="C37" s="998" t="s">
        <v>515</v>
      </c>
      <c r="D37" s="124"/>
      <c r="E37" s="742"/>
      <c r="F37" s="742"/>
      <c r="G37" s="124"/>
      <c r="H37" s="124"/>
    </row>
    <row r="38" spans="1:8" s="97" customFormat="1" ht="13.95" customHeight="1">
      <c r="A38" s="876"/>
      <c r="B38" s="933">
        <v>61</v>
      </c>
      <c r="C38" s="878" t="s">
        <v>516</v>
      </c>
      <c r="D38" s="110"/>
      <c r="E38" s="287"/>
      <c r="F38" s="287"/>
      <c r="G38" s="110"/>
      <c r="H38" s="110"/>
    </row>
    <row r="39" spans="1:8" s="97" customFormat="1" ht="13.95" customHeight="1">
      <c r="A39" s="876"/>
      <c r="B39" s="117" t="s">
        <v>126</v>
      </c>
      <c r="C39" s="878" t="s">
        <v>101</v>
      </c>
      <c r="D39" s="110"/>
      <c r="E39" s="285"/>
      <c r="F39" s="287"/>
      <c r="G39" s="89">
        <v>700</v>
      </c>
      <c r="H39" s="89" t="s">
        <v>315</v>
      </c>
    </row>
    <row r="40" spans="1:8" s="97" customFormat="1" ht="13.95" customHeight="1">
      <c r="A40" s="1492" t="s">
        <v>51</v>
      </c>
      <c r="B40" s="933">
        <v>61</v>
      </c>
      <c r="C40" s="1494" t="s">
        <v>516</v>
      </c>
      <c r="D40" s="110"/>
      <c r="E40" s="288"/>
      <c r="F40" s="292"/>
      <c r="G40" s="996">
        <f>SUM(G38:G39)</f>
        <v>700</v>
      </c>
      <c r="H40" s="110"/>
    </row>
    <row r="41" spans="1:8" s="97" customFormat="1" ht="13.95" customHeight="1">
      <c r="A41" s="1492" t="s">
        <v>51</v>
      </c>
      <c r="B41" s="120">
        <v>0.115</v>
      </c>
      <c r="C41" s="998" t="s">
        <v>515</v>
      </c>
      <c r="D41" s="285"/>
      <c r="E41" s="288"/>
      <c r="F41" s="288"/>
      <c r="G41" s="288">
        <f t="shared" ref="G41" si="4">G40</f>
        <v>700</v>
      </c>
      <c r="H41" s="285"/>
    </row>
    <row r="42" spans="1:8" s="97" customFormat="1" ht="13.95" customHeight="1">
      <c r="A42" s="1435" t="s">
        <v>51</v>
      </c>
      <c r="B42" s="997">
        <v>2070</v>
      </c>
      <c r="C42" s="998" t="s">
        <v>118</v>
      </c>
      <c r="D42" s="291"/>
      <c r="E42" s="291"/>
      <c r="F42" s="290"/>
      <c r="G42" s="291">
        <f t="shared" ref="G42" si="5">G41</f>
        <v>700</v>
      </c>
      <c r="H42" s="285"/>
    </row>
    <row r="43" spans="1:8" s="97" customFormat="1">
      <c r="A43" s="1001" t="s">
        <v>51</v>
      </c>
      <c r="B43" s="1002"/>
      <c r="C43" s="1003" t="s">
        <v>55</v>
      </c>
      <c r="D43" s="996"/>
      <c r="E43" s="288"/>
      <c r="F43" s="288"/>
      <c r="G43" s="288">
        <f t="shared" ref="G43" si="6">G42+G22+G34</f>
        <v>12850</v>
      </c>
      <c r="H43" s="110"/>
    </row>
    <row r="44" spans="1:8" s="97" customFormat="1">
      <c r="A44" s="1410"/>
      <c r="B44" s="1411"/>
      <c r="C44" s="1412"/>
      <c r="D44" s="110"/>
      <c r="E44" s="285"/>
      <c r="F44" s="287"/>
      <c r="G44" s="110"/>
      <c r="H44" s="110"/>
    </row>
    <row r="45" spans="1:8" s="97" customFormat="1" ht="15" customHeight="1">
      <c r="A45" s="140"/>
      <c r="B45" s="141"/>
      <c r="C45" s="147" t="s">
        <v>11</v>
      </c>
      <c r="D45" s="110"/>
      <c r="E45" s="285"/>
      <c r="F45" s="287"/>
      <c r="G45" s="110"/>
      <c r="H45" s="110"/>
    </row>
    <row r="46" spans="1:8" s="97" customFormat="1" ht="15" customHeight="1">
      <c r="A46" s="145" t="s">
        <v>56</v>
      </c>
      <c r="B46" s="146">
        <v>4059</v>
      </c>
      <c r="C46" s="147" t="s">
        <v>195</v>
      </c>
      <c r="D46" s="110"/>
      <c r="E46" s="285"/>
      <c r="F46" s="287"/>
      <c r="G46" s="110"/>
      <c r="H46" s="110"/>
    </row>
    <row r="47" spans="1:8" s="97" customFormat="1" ht="15" customHeight="1">
      <c r="A47" s="145"/>
      <c r="B47" s="1413">
        <v>1</v>
      </c>
      <c r="C47" s="155" t="s">
        <v>192</v>
      </c>
      <c r="D47" s="110"/>
      <c r="E47" s="285"/>
      <c r="F47" s="287"/>
      <c r="G47" s="110"/>
      <c r="H47" s="110"/>
    </row>
    <row r="48" spans="1:8" s="97" customFormat="1" ht="15" customHeight="1">
      <c r="A48" s="1407"/>
      <c r="B48" s="256">
        <v>1.0509999999999999</v>
      </c>
      <c r="C48" s="154" t="s">
        <v>45</v>
      </c>
      <c r="D48" s="110"/>
      <c r="E48" s="285"/>
      <c r="F48" s="287"/>
      <c r="G48" s="110"/>
      <c r="H48" s="110"/>
    </row>
    <row r="49" spans="1:8" s="97" customFormat="1" ht="15" customHeight="1">
      <c r="A49" s="93" t="s">
        <v>307</v>
      </c>
      <c r="B49" s="93" t="s">
        <v>191</v>
      </c>
      <c r="C49" s="999" t="s">
        <v>998</v>
      </c>
      <c r="D49" s="110"/>
      <c r="E49" s="291"/>
      <c r="F49" s="290"/>
      <c r="G49" s="129">
        <v>1000</v>
      </c>
      <c r="H49" s="110"/>
    </row>
    <row r="50" spans="1:8" s="97" customFormat="1" ht="15" customHeight="1">
      <c r="A50" s="1407" t="s">
        <v>51</v>
      </c>
      <c r="B50" s="256">
        <v>1.0509999999999999</v>
      </c>
      <c r="C50" s="154" t="s">
        <v>45</v>
      </c>
      <c r="D50" s="110"/>
      <c r="E50" s="291"/>
      <c r="F50" s="290"/>
      <c r="G50" s="291">
        <f>G49</f>
        <v>1000</v>
      </c>
      <c r="H50" s="110"/>
    </row>
    <row r="51" spans="1:8" s="97" customFormat="1" ht="15" customHeight="1">
      <c r="A51" s="1407" t="s">
        <v>51</v>
      </c>
      <c r="B51" s="1413">
        <v>1</v>
      </c>
      <c r="C51" s="155" t="s">
        <v>192</v>
      </c>
      <c r="D51" s="110"/>
      <c r="E51" s="291"/>
      <c r="F51" s="290"/>
      <c r="G51" s="291">
        <f>G50</f>
        <v>1000</v>
      </c>
      <c r="H51" s="110"/>
    </row>
    <row r="52" spans="1:8" s="97" customFormat="1" ht="15" customHeight="1">
      <c r="A52" s="995" t="s">
        <v>51</v>
      </c>
      <c r="B52" s="1414">
        <v>4059</v>
      </c>
      <c r="C52" s="1415" t="s">
        <v>195</v>
      </c>
      <c r="D52" s="129"/>
      <c r="E52" s="291"/>
      <c r="F52" s="290"/>
      <c r="G52" s="291">
        <f>G51</f>
        <v>1000</v>
      </c>
      <c r="H52" s="110"/>
    </row>
    <row r="53" spans="1:8" s="97" customFormat="1" ht="15" customHeight="1">
      <c r="A53" s="995" t="s">
        <v>51</v>
      </c>
      <c r="B53" s="932"/>
      <c r="C53" s="1415" t="s">
        <v>11</v>
      </c>
      <c r="D53" s="129"/>
      <c r="E53" s="291"/>
      <c r="F53" s="290"/>
      <c r="G53" s="291">
        <f>G52</f>
        <v>1000</v>
      </c>
      <c r="H53" s="110"/>
    </row>
    <row r="54" spans="1:8" s="97" customFormat="1" ht="15" customHeight="1">
      <c r="A54" s="995" t="s">
        <v>51</v>
      </c>
      <c r="B54" s="932"/>
      <c r="C54" s="1000" t="s">
        <v>52</v>
      </c>
      <c r="D54" s="129"/>
      <c r="E54" s="1416"/>
      <c r="F54" s="1416"/>
      <c r="G54" s="291">
        <f t="shared" ref="G54" si="7">SUM(G43,G53)</f>
        <v>13850</v>
      </c>
      <c r="H54" s="110"/>
    </row>
    <row r="55" spans="1:8" s="97" customFormat="1">
      <c r="A55" s="93" t="s">
        <v>307</v>
      </c>
      <c r="B55" s="335" t="s">
        <v>963</v>
      </c>
      <c r="C55" s="998"/>
      <c r="D55" s="110"/>
      <c r="E55" s="1442"/>
      <c r="F55" s="1442"/>
      <c r="G55" s="1442"/>
      <c r="H55" s="110"/>
    </row>
    <row r="56" spans="1:8" s="759" customFormat="1" ht="14.4" customHeight="1">
      <c r="A56" s="1703" t="s">
        <v>835</v>
      </c>
      <c r="B56" s="1703"/>
      <c r="C56" s="1703"/>
      <c r="D56" s="1703"/>
      <c r="E56" s="1703"/>
      <c r="F56" s="1703"/>
      <c r="G56" s="1703"/>
      <c r="H56" s="1004"/>
    </row>
    <row r="57" spans="1:8" ht="28.95" customHeight="1">
      <c r="A57" s="1278" t="s">
        <v>303</v>
      </c>
      <c r="B57" s="1663" t="s">
        <v>1060</v>
      </c>
      <c r="C57" s="1663"/>
      <c r="D57" s="1663"/>
      <c r="E57" s="1663"/>
      <c r="F57" s="1663"/>
      <c r="G57" s="1663"/>
      <c r="H57" s="408"/>
    </row>
    <row r="58" spans="1:8" ht="14.4" customHeight="1">
      <c r="A58" s="1278" t="s">
        <v>305</v>
      </c>
      <c r="B58" s="249" t="s">
        <v>1028</v>
      </c>
      <c r="C58" s="249"/>
      <c r="D58" s="249"/>
      <c r="E58" s="249"/>
      <c r="F58" s="249"/>
      <c r="G58" s="1374"/>
      <c r="H58" s="408"/>
    </row>
    <row r="59" spans="1:8" ht="14.4" customHeight="1">
      <c r="A59" s="1278" t="s">
        <v>315</v>
      </c>
      <c r="B59" s="249" t="s">
        <v>1029</v>
      </c>
      <c r="C59" s="249"/>
      <c r="D59" s="249"/>
      <c r="E59" s="249"/>
      <c r="F59" s="249"/>
      <c r="G59" s="1374"/>
      <c r="H59" s="408"/>
    </row>
    <row r="60" spans="1:8" s="319" customFormat="1">
      <c r="A60" s="1653"/>
      <c r="B60" s="1767"/>
      <c r="C60" s="1768"/>
      <c r="D60" s="1345"/>
      <c r="E60" s="613"/>
      <c r="F60" s="1345"/>
      <c r="G60" s="613"/>
      <c r="H60" s="613"/>
    </row>
    <row r="61" spans="1:8" s="319" customFormat="1">
      <c r="A61" s="1653"/>
      <c r="B61" s="1767"/>
      <c r="C61" s="1768"/>
    </row>
    <row r="62" spans="1:8" s="319" customFormat="1">
      <c r="A62" s="1653"/>
      <c r="B62" s="1767"/>
      <c r="C62" s="1768"/>
    </row>
    <row r="63" spans="1:8" s="319" customFormat="1">
      <c r="A63" s="1653"/>
      <c r="B63" s="1767"/>
      <c r="C63" s="1768"/>
    </row>
    <row r="64" spans="1:8" s="319" customFormat="1">
      <c r="A64" s="1653"/>
      <c r="B64" s="1767"/>
      <c r="C64" s="1768"/>
    </row>
    <row r="65" spans="3:3">
      <c r="C65" s="322"/>
    </row>
    <row r="66" spans="3:3">
      <c r="C66" s="322"/>
    </row>
    <row r="67" spans="3:3">
      <c r="C67" s="322"/>
    </row>
  </sheetData>
  <autoFilter ref="A14:H61"/>
  <mergeCells count="7">
    <mergeCell ref="A1:G1"/>
    <mergeCell ref="A2:G2"/>
    <mergeCell ref="A56:G56"/>
    <mergeCell ref="B13:G13"/>
    <mergeCell ref="B57:G57"/>
    <mergeCell ref="A3:G3"/>
    <mergeCell ref="B4:G4"/>
  </mergeCells>
  <printOptions horizontalCentered="1"/>
  <pageMargins left="0.98425196850393704" right="0.98425196850393704" top="0.78740157480314965" bottom="3.9370078740157481" header="0.51181102362204722" footer="3.3464566929133861"/>
  <pageSetup paperSize="9" scale="93" firstPageNumber="20" orientation="portrait" blackAndWhite="1" useFirstPageNumber="1" r:id="rId1"/>
  <headerFooter alignWithMargins="0">
    <oddHeader xml:space="preserve">&amp;C   </oddHeader>
    <oddFooter>&amp;C&amp;"Times New Roman,Bold" &amp;P</oddFooter>
  </headerFooter>
  <drawing r:id="rId2"/>
</worksheet>
</file>

<file path=xl/worksheets/sheet12.xml><?xml version="1.0" encoding="utf-8"?>
<worksheet xmlns="http://schemas.openxmlformats.org/spreadsheetml/2006/main" xmlns:r="http://schemas.openxmlformats.org/officeDocument/2006/relationships">
  <sheetPr syncVertical="1" syncRef="A40" transitionEvaluation="1" codeName="Sheet17">
    <tabColor rgb="FFC00000"/>
  </sheetPr>
  <dimension ref="A1:H77"/>
  <sheetViews>
    <sheetView view="pageBreakPreview" topLeftCell="A40" zoomScaleSheetLayoutView="100" workbookViewId="0">
      <selection activeCell="A54" sqref="A54:XFD60"/>
    </sheetView>
  </sheetViews>
  <sheetFormatPr defaultColWidth="11" defaultRowHeight="13.2"/>
  <cols>
    <col min="1" max="1" width="5.33203125" style="206" customWidth="1"/>
    <col min="2" max="2" width="8.109375" style="100" customWidth="1"/>
    <col min="3" max="3" width="34.5546875" style="83" customWidth="1"/>
    <col min="4" max="4" width="6.88671875" style="97" customWidth="1"/>
    <col min="5" max="5" width="10.33203125" style="97" customWidth="1"/>
    <col min="6" max="6" width="9.5546875" style="83" customWidth="1"/>
    <col min="7" max="7" width="8.5546875" style="83" customWidth="1"/>
    <col min="8" max="8" width="2.6640625" style="83" customWidth="1"/>
    <col min="9" max="16384" width="11" style="83"/>
  </cols>
  <sheetData>
    <row r="1" spans="1:8">
      <c r="A1" s="1704" t="s">
        <v>146</v>
      </c>
      <c r="B1" s="1704"/>
      <c r="C1" s="1704"/>
      <c r="D1" s="1704"/>
      <c r="E1" s="1704"/>
      <c r="F1" s="1704"/>
      <c r="G1" s="1704"/>
      <c r="H1" s="1275"/>
    </row>
    <row r="2" spans="1:8">
      <c r="A2" s="1704" t="s">
        <v>846</v>
      </c>
      <c r="B2" s="1704"/>
      <c r="C2" s="1704"/>
      <c r="D2" s="1704"/>
      <c r="E2" s="1704"/>
      <c r="F2" s="1704"/>
      <c r="G2" s="1704"/>
      <c r="H2" s="1275"/>
    </row>
    <row r="3" spans="1:8">
      <c r="A3" s="1666" t="s">
        <v>847</v>
      </c>
      <c r="B3" s="1666"/>
      <c r="C3" s="1666"/>
      <c r="D3" s="1666"/>
      <c r="E3" s="1666"/>
      <c r="F3" s="1666"/>
      <c r="G3" s="1666"/>
      <c r="H3" s="1217"/>
    </row>
    <row r="4" spans="1:8" ht="13.8">
      <c r="A4" s="31"/>
      <c r="B4" s="1667"/>
      <c r="C4" s="1667"/>
      <c r="D4" s="1667"/>
      <c r="E4" s="1667"/>
      <c r="F4" s="1667"/>
      <c r="G4" s="1667"/>
      <c r="H4" s="1218"/>
    </row>
    <row r="5" spans="1:8">
      <c r="A5" s="31"/>
      <c r="B5" s="27"/>
      <c r="C5" s="27"/>
      <c r="D5" s="33"/>
      <c r="E5" s="34" t="s">
        <v>4</v>
      </c>
      <c r="F5" s="34" t="s">
        <v>5</v>
      </c>
      <c r="G5" s="34" t="s">
        <v>110</v>
      </c>
      <c r="H5" s="30"/>
    </row>
    <row r="6" spans="1:8">
      <c r="A6" s="31"/>
      <c r="B6" s="35" t="s">
        <v>6</v>
      </c>
      <c r="C6" s="27" t="s">
        <v>7</v>
      </c>
      <c r="D6" s="36" t="s">
        <v>52</v>
      </c>
      <c r="E6" s="29">
        <v>1673097</v>
      </c>
      <c r="F6" s="29">
        <v>1</v>
      </c>
      <c r="G6" s="29">
        <f>SUM(E6:F6)</f>
        <v>1673098</v>
      </c>
      <c r="H6" s="29"/>
    </row>
    <row r="7" spans="1:8" ht="21" customHeight="1">
      <c r="A7" s="31"/>
      <c r="B7" s="35" t="s">
        <v>8</v>
      </c>
      <c r="C7" s="37" t="s">
        <v>9</v>
      </c>
      <c r="D7" s="38"/>
      <c r="E7" s="30"/>
      <c r="F7" s="30"/>
      <c r="G7" s="30"/>
      <c r="H7" s="30"/>
    </row>
    <row r="8" spans="1:8">
      <c r="A8" s="31"/>
      <c r="B8" s="35"/>
      <c r="C8" s="37" t="s">
        <v>106</v>
      </c>
      <c r="D8" s="38" t="s">
        <v>52</v>
      </c>
      <c r="E8" s="30">
        <f>G40</f>
        <v>35960</v>
      </c>
      <c r="F8" s="614">
        <f>G50</f>
        <v>2000</v>
      </c>
      <c r="G8" s="30">
        <f>SUM(E8:F8)</f>
        <v>37960</v>
      </c>
      <c r="H8" s="30"/>
    </row>
    <row r="9" spans="1:8">
      <c r="A9" s="31"/>
      <c r="B9" s="39" t="s">
        <v>51</v>
      </c>
      <c r="C9" s="27" t="s">
        <v>20</v>
      </c>
      <c r="D9" s="40" t="s">
        <v>52</v>
      </c>
      <c r="E9" s="41">
        <f>SUM(E6:E8)</f>
        <v>1709057</v>
      </c>
      <c r="F9" s="41">
        <f>SUM(F6:F8)</f>
        <v>2001</v>
      </c>
      <c r="G9" s="41">
        <f>SUM(E9:F9)</f>
        <v>1711058</v>
      </c>
      <c r="H9" s="29"/>
    </row>
    <row r="10" spans="1:8">
      <c r="A10" s="31"/>
      <c r="B10" s="35"/>
      <c r="C10" s="27"/>
      <c r="D10" s="28"/>
      <c r="E10" s="28"/>
      <c r="F10" s="36"/>
      <c r="G10" s="28"/>
      <c r="H10" s="28"/>
    </row>
    <row r="11" spans="1:8">
      <c r="A11" s="31"/>
      <c r="B11" s="35" t="s">
        <v>21</v>
      </c>
      <c r="C11" s="27" t="s">
        <v>22</v>
      </c>
      <c r="D11" s="27"/>
      <c r="E11" s="27"/>
      <c r="F11" s="42"/>
      <c r="G11" s="27"/>
      <c r="H11" s="27"/>
    </row>
    <row r="12" spans="1:8" s="1" customFormat="1">
      <c r="A12" s="29"/>
      <c r="B12" s="38"/>
      <c r="C12" s="38"/>
      <c r="D12" s="38"/>
      <c r="E12" s="38"/>
      <c r="F12" s="38"/>
      <c r="G12" s="30"/>
      <c r="H12" s="30"/>
    </row>
    <row r="13" spans="1:8" s="1" customFormat="1" ht="13.8" thickBot="1">
      <c r="A13" s="43"/>
      <c r="B13" s="1668" t="s">
        <v>98</v>
      </c>
      <c r="C13" s="1668"/>
      <c r="D13" s="1668"/>
      <c r="E13" s="1668"/>
      <c r="F13" s="1668"/>
      <c r="G13" s="1668"/>
      <c r="H13" s="619"/>
    </row>
    <row r="14" spans="1:8" s="1" customFormat="1" ht="14.4" thickTop="1" thickBot="1">
      <c r="A14" s="43"/>
      <c r="B14" s="281"/>
      <c r="C14" s="281" t="s">
        <v>23</v>
      </c>
      <c r="D14" s="281"/>
      <c r="E14" s="281"/>
      <c r="F14" s="281"/>
      <c r="G14" s="44" t="s">
        <v>110</v>
      </c>
      <c r="H14" s="30"/>
    </row>
    <row r="15" spans="1:8" ht="14.4" customHeight="1" thickTop="1">
      <c r="C15" s="865" t="s">
        <v>55</v>
      </c>
      <c r="D15" s="89"/>
      <c r="E15" s="805"/>
      <c r="F15" s="805"/>
      <c r="G15" s="89"/>
      <c r="H15" s="89"/>
    </row>
    <row r="16" spans="1:8" ht="14.4" customHeight="1">
      <c r="A16" s="206" t="s">
        <v>56</v>
      </c>
      <c r="B16" s="195">
        <v>2401</v>
      </c>
      <c r="C16" s="125" t="s">
        <v>50</v>
      </c>
      <c r="E16" s="863"/>
      <c r="F16" s="863"/>
      <c r="G16" s="97"/>
      <c r="H16" s="97"/>
    </row>
    <row r="17" spans="1:8" ht="14.4" customHeight="1">
      <c r="B17" s="1005">
        <v>1E-3</v>
      </c>
      <c r="C17" s="125" t="s">
        <v>57</v>
      </c>
      <c r="D17" s="95"/>
      <c r="E17" s="863"/>
      <c r="F17" s="863"/>
      <c r="G17" s="95"/>
      <c r="H17" s="95"/>
    </row>
    <row r="18" spans="1:8" ht="14.4" customHeight="1">
      <c r="B18" s="100">
        <v>16</v>
      </c>
      <c r="C18" s="126" t="s">
        <v>222</v>
      </c>
      <c r="D18" s="124"/>
      <c r="E18" s="863"/>
      <c r="F18" s="863"/>
      <c r="G18" s="95"/>
      <c r="H18" s="95"/>
    </row>
    <row r="19" spans="1:8" ht="14.4" customHeight="1">
      <c r="B19" s="100">
        <v>44</v>
      </c>
      <c r="C19" s="126" t="s">
        <v>59</v>
      </c>
      <c r="D19" s="124"/>
      <c r="E19" s="863"/>
      <c r="F19" s="863"/>
      <c r="G19" s="95"/>
      <c r="H19" s="95"/>
    </row>
    <row r="20" spans="1:8" ht="14.4" customHeight="1">
      <c r="A20" s="96"/>
      <c r="B20" s="117" t="s">
        <v>517</v>
      </c>
      <c r="C20" s="1438" t="s">
        <v>101</v>
      </c>
      <c r="D20" s="287"/>
      <c r="E20" s="328"/>
      <c r="F20" s="294"/>
      <c r="G20" s="286">
        <v>8599</v>
      </c>
      <c r="H20" s="286"/>
    </row>
    <row r="21" spans="1:8" ht="14.4" customHeight="1">
      <c r="A21" s="96" t="s">
        <v>51</v>
      </c>
      <c r="B21" s="1006">
        <v>44</v>
      </c>
      <c r="C21" s="1438" t="s">
        <v>59</v>
      </c>
      <c r="D21" s="285"/>
      <c r="E21" s="288"/>
      <c r="F21" s="292"/>
      <c r="G21" s="288">
        <f>SUM(G20:G20)</f>
        <v>8599</v>
      </c>
      <c r="H21" s="285"/>
    </row>
    <row r="22" spans="1:8" ht="14.4" customHeight="1">
      <c r="A22" s="96" t="s">
        <v>51</v>
      </c>
      <c r="B22" s="1006">
        <v>16</v>
      </c>
      <c r="C22" s="902" t="s">
        <v>222</v>
      </c>
      <c r="D22" s="110"/>
      <c r="E22" s="288"/>
      <c r="F22" s="288"/>
      <c r="G22" s="288">
        <f t="shared" ref="G22" si="0">G21</f>
        <v>8599</v>
      </c>
      <c r="H22" s="110"/>
    </row>
    <row r="23" spans="1:8" ht="14.4" customHeight="1">
      <c r="A23" s="96" t="s">
        <v>51</v>
      </c>
      <c r="B23" s="120">
        <v>1E-3</v>
      </c>
      <c r="C23" s="92" t="s">
        <v>57</v>
      </c>
      <c r="D23" s="1007"/>
      <c r="E23" s="366"/>
      <c r="F23" s="367"/>
      <c r="G23" s="1008">
        <f t="shared" ref="G23" si="1">G22</f>
        <v>8599</v>
      </c>
      <c r="H23" s="1007"/>
    </row>
    <row r="24" spans="1:8">
      <c r="A24" s="96"/>
      <c r="B24" s="1009"/>
      <c r="C24" s="92"/>
      <c r="D24" s="89"/>
      <c r="E24" s="805"/>
      <c r="F24" s="805"/>
      <c r="G24" s="89"/>
      <c r="H24" s="89"/>
    </row>
    <row r="25" spans="1:8" ht="14.4" customHeight="1">
      <c r="A25" s="96"/>
      <c r="B25" s="120">
        <v>0.11899999999999999</v>
      </c>
      <c r="C25" s="92" t="s">
        <v>147</v>
      </c>
      <c r="D25" s="124"/>
      <c r="E25" s="863"/>
      <c r="F25" s="863"/>
      <c r="G25" s="95"/>
      <c r="H25" s="95"/>
    </row>
    <row r="26" spans="1:8" ht="14.4" customHeight="1">
      <c r="A26" s="96"/>
      <c r="B26" s="111">
        <v>2</v>
      </c>
      <c r="C26" s="902" t="s">
        <v>518</v>
      </c>
      <c r="D26" s="124"/>
      <c r="E26" s="863"/>
      <c r="F26" s="863"/>
      <c r="G26" s="95"/>
      <c r="H26" s="95"/>
    </row>
    <row r="27" spans="1:8" ht="27" customHeight="1">
      <c r="A27" s="96"/>
      <c r="B27" s="1011" t="s">
        <v>938</v>
      </c>
      <c r="C27" s="1357" t="s">
        <v>939</v>
      </c>
      <c r="D27" s="330"/>
      <c r="E27" s="328"/>
      <c r="F27" s="329"/>
      <c r="G27" s="328">
        <v>13900</v>
      </c>
      <c r="H27" s="328"/>
    </row>
    <row r="28" spans="1:8" ht="14.4" customHeight="1">
      <c r="A28" s="96"/>
      <c r="B28" s="1011" t="s">
        <v>975</v>
      </c>
      <c r="C28" s="1686" t="s">
        <v>976</v>
      </c>
      <c r="D28" s="1686"/>
      <c r="E28" s="328"/>
      <c r="F28" s="329"/>
      <c r="G28" s="328">
        <v>10461</v>
      </c>
      <c r="H28" s="328"/>
    </row>
    <row r="29" spans="1:8" ht="14.4" customHeight="1">
      <c r="A29" s="96" t="s">
        <v>51</v>
      </c>
      <c r="B29" s="111">
        <v>2</v>
      </c>
      <c r="C29" s="902" t="s">
        <v>518</v>
      </c>
      <c r="D29" s="330"/>
      <c r="E29" s="366"/>
      <c r="F29" s="366"/>
      <c r="G29" s="366">
        <f>SUM(G27:G28)</f>
        <v>24361</v>
      </c>
      <c r="H29" s="334"/>
    </row>
    <row r="30" spans="1:8" ht="14.4" customHeight="1">
      <c r="A30" s="96" t="s">
        <v>51</v>
      </c>
      <c r="B30" s="120">
        <v>0.11899999999999999</v>
      </c>
      <c r="C30" s="92" t="s">
        <v>147</v>
      </c>
      <c r="D30" s="285"/>
      <c r="E30" s="291"/>
      <c r="F30" s="291"/>
      <c r="G30" s="291">
        <f t="shared" ref="G30" si="2">G29</f>
        <v>24361</v>
      </c>
      <c r="H30" s="285"/>
    </row>
    <row r="31" spans="1:8">
      <c r="A31" s="96"/>
      <c r="B31" s="91"/>
      <c r="C31" s="92"/>
      <c r="D31" s="89"/>
      <c r="E31" s="805"/>
      <c r="F31" s="805"/>
      <c r="G31" s="89"/>
      <c r="H31" s="89"/>
    </row>
    <row r="32" spans="1:8" ht="14.4" customHeight="1">
      <c r="A32" s="96"/>
      <c r="B32" s="112">
        <v>0.8</v>
      </c>
      <c r="C32" s="92" t="s">
        <v>17</v>
      </c>
      <c r="D32" s="124"/>
      <c r="E32" s="863"/>
      <c r="F32" s="863"/>
      <c r="G32" s="95"/>
      <c r="H32" s="95"/>
    </row>
    <row r="33" spans="1:8" ht="14.4" customHeight="1">
      <c r="A33" s="96"/>
      <c r="B33" s="85">
        <v>66</v>
      </c>
      <c r="C33" s="902" t="s">
        <v>519</v>
      </c>
      <c r="D33" s="89"/>
      <c r="E33" s="805"/>
      <c r="F33" s="336"/>
      <c r="G33" s="170"/>
      <c r="H33" s="170"/>
    </row>
    <row r="34" spans="1:8" ht="14.4" customHeight="1">
      <c r="A34" s="96"/>
      <c r="B34" s="85">
        <v>44</v>
      </c>
      <c r="C34" s="902" t="s">
        <v>59</v>
      </c>
      <c r="D34" s="89"/>
      <c r="E34" s="805"/>
      <c r="F34" s="805"/>
      <c r="G34" s="89"/>
      <c r="H34" s="89"/>
    </row>
    <row r="35" spans="1:8" ht="28.2" customHeight="1">
      <c r="A35" s="96"/>
      <c r="B35" s="85" t="s">
        <v>520</v>
      </c>
      <c r="C35" s="1706" t="s">
        <v>521</v>
      </c>
      <c r="D35" s="1706"/>
      <c r="E35" s="89"/>
      <c r="F35" s="805"/>
      <c r="G35" s="285">
        <v>3000</v>
      </c>
      <c r="H35" s="285"/>
    </row>
    <row r="36" spans="1:8" ht="14.4" customHeight="1">
      <c r="A36" s="96" t="s">
        <v>51</v>
      </c>
      <c r="B36" s="85">
        <v>44</v>
      </c>
      <c r="C36" s="902" t="s">
        <v>59</v>
      </c>
      <c r="D36" s="287"/>
      <c r="E36" s="288"/>
      <c r="F36" s="292"/>
      <c r="G36" s="288">
        <f>SUM(G35:G35)</f>
        <v>3000</v>
      </c>
      <c r="H36" s="285"/>
    </row>
    <row r="37" spans="1:8" ht="14.4" customHeight="1">
      <c r="A37" s="96" t="s">
        <v>51</v>
      </c>
      <c r="B37" s="85">
        <v>66</v>
      </c>
      <c r="C37" s="1438" t="s">
        <v>519</v>
      </c>
      <c r="D37" s="287"/>
      <c r="E37" s="291"/>
      <c r="F37" s="290"/>
      <c r="G37" s="291">
        <f t="shared" ref="G37" si="3">G36</f>
        <v>3000</v>
      </c>
      <c r="H37" s="285"/>
    </row>
    <row r="38" spans="1:8" ht="14.4" customHeight="1">
      <c r="A38" s="130" t="s">
        <v>51</v>
      </c>
      <c r="B38" s="1073">
        <v>0.8</v>
      </c>
      <c r="C38" s="99" t="s">
        <v>17</v>
      </c>
      <c r="D38" s="290"/>
      <c r="E38" s="288"/>
      <c r="F38" s="288"/>
      <c r="G38" s="288">
        <f t="shared" ref="G38" si="4">G37</f>
        <v>3000</v>
      </c>
      <c r="H38" s="285"/>
    </row>
    <row r="39" spans="1:8" ht="14.4" customHeight="1">
      <c r="A39" s="96" t="s">
        <v>51</v>
      </c>
      <c r="B39" s="91">
        <v>2401</v>
      </c>
      <c r="C39" s="92" t="s">
        <v>50</v>
      </c>
      <c r="D39" s="365"/>
      <c r="E39" s="365"/>
      <c r="F39" s="365"/>
      <c r="G39" s="365">
        <f t="shared" ref="G39" si="5">G38+G30+G23</f>
        <v>35960</v>
      </c>
      <c r="H39" s="334"/>
    </row>
    <row r="40" spans="1:8" ht="14.4" customHeight="1">
      <c r="A40" s="179" t="s">
        <v>51</v>
      </c>
      <c r="B40" s="184"/>
      <c r="C40" s="103" t="s">
        <v>55</v>
      </c>
      <c r="D40" s="288"/>
      <c r="E40" s="288"/>
      <c r="F40" s="288"/>
      <c r="G40" s="288">
        <f t="shared" ref="G40" si="6">G39</f>
        <v>35960</v>
      </c>
      <c r="H40" s="285"/>
    </row>
    <row r="41" spans="1:8">
      <c r="B41" s="195"/>
      <c r="C41" s="125"/>
      <c r="D41" s="89"/>
      <c r="E41" s="805"/>
      <c r="F41" s="805"/>
      <c r="G41" s="89"/>
      <c r="H41" s="89"/>
    </row>
    <row r="42" spans="1:8" ht="15" customHeight="1">
      <c r="C42" s="125" t="s">
        <v>11</v>
      </c>
      <c r="D42" s="95"/>
      <c r="E42" s="863"/>
      <c r="F42" s="863"/>
      <c r="G42" s="95"/>
      <c r="H42" s="95"/>
    </row>
    <row r="43" spans="1:8" ht="15" customHeight="1">
      <c r="A43" s="206" t="s">
        <v>56</v>
      </c>
      <c r="B43" s="195">
        <v>4401</v>
      </c>
      <c r="C43" s="125" t="s">
        <v>365</v>
      </c>
      <c r="D43" s="95"/>
      <c r="E43" s="863"/>
      <c r="F43" s="863"/>
      <c r="G43" s="95"/>
      <c r="H43" s="95"/>
    </row>
    <row r="44" spans="1:8" ht="15" customHeight="1">
      <c r="A44" s="96"/>
      <c r="B44" s="98">
        <v>0.8</v>
      </c>
      <c r="C44" s="92" t="s">
        <v>17</v>
      </c>
      <c r="D44" s="89"/>
      <c r="E44" s="805"/>
      <c r="F44" s="805"/>
      <c r="G44" s="89"/>
      <c r="H44" s="89"/>
    </row>
    <row r="45" spans="1:8" ht="15" customHeight="1">
      <c r="A45" s="96"/>
      <c r="B45" s="1006">
        <v>16</v>
      </c>
      <c r="C45" s="1494" t="s">
        <v>222</v>
      </c>
      <c r="D45" s="89"/>
      <c r="E45" s="805"/>
      <c r="F45" s="805"/>
      <c r="G45" s="89"/>
      <c r="H45" s="89"/>
    </row>
    <row r="46" spans="1:8" s="1354" customFormat="1" ht="26.4">
      <c r="A46" s="85" t="s">
        <v>307</v>
      </c>
      <c r="B46" s="1013" t="s">
        <v>941</v>
      </c>
      <c r="C46" s="6" t="s">
        <v>1073</v>
      </c>
      <c r="D46" s="287"/>
      <c r="E46" s="291"/>
      <c r="F46" s="290"/>
      <c r="G46" s="291">
        <v>2000</v>
      </c>
      <c r="H46" s="285"/>
    </row>
    <row r="47" spans="1:8" ht="15" customHeight="1">
      <c r="A47" s="96" t="s">
        <v>51</v>
      </c>
      <c r="B47" s="1006">
        <v>16</v>
      </c>
      <c r="C47" s="1494" t="s">
        <v>222</v>
      </c>
      <c r="D47" s="287"/>
      <c r="E47" s="291"/>
      <c r="F47" s="291"/>
      <c r="G47" s="291">
        <f>SUM(G46:G46)</f>
        <v>2000</v>
      </c>
      <c r="H47" s="285"/>
    </row>
    <row r="48" spans="1:8" ht="15" customHeight="1">
      <c r="A48" s="96" t="s">
        <v>51</v>
      </c>
      <c r="B48" s="98">
        <v>0.8</v>
      </c>
      <c r="C48" s="92" t="s">
        <v>17</v>
      </c>
      <c r="D48" s="287"/>
      <c r="E48" s="285"/>
      <c r="F48" s="287"/>
      <c r="G48" s="285">
        <f t="shared" ref="G48:G49" si="7">G47</f>
        <v>2000</v>
      </c>
      <c r="H48" s="285"/>
    </row>
    <row r="49" spans="1:8">
      <c r="A49" s="96" t="s">
        <v>51</v>
      </c>
      <c r="B49" s="91">
        <v>4401</v>
      </c>
      <c r="C49" s="92" t="s">
        <v>365</v>
      </c>
      <c r="D49" s="331"/>
      <c r="E49" s="366"/>
      <c r="F49" s="367"/>
      <c r="G49" s="366">
        <f t="shared" si="7"/>
        <v>2000</v>
      </c>
      <c r="H49" s="334"/>
    </row>
    <row r="50" spans="1:8">
      <c r="A50" s="179" t="s">
        <v>51</v>
      </c>
      <c r="B50" s="184"/>
      <c r="C50" s="177" t="s">
        <v>11</v>
      </c>
      <c r="D50" s="329"/>
      <c r="E50" s="328"/>
      <c r="F50" s="328"/>
      <c r="G50" s="328">
        <f t="shared" ref="G50" si="8">G49</f>
        <v>2000</v>
      </c>
      <c r="H50" s="328"/>
    </row>
    <row r="51" spans="1:8">
      <c r="A51" s="179" t="s">
        <v>51</v>
      </c>
      <c r="B51" s="184"/>
      <c r="C51" s="177" t="s">
        <v>52</v>
      </c>
      <c r="D51" s="1008"/>
      <c r="E51" s="366"/>
      <c r="F51" s="367"/>
      <c r="G51" s="1008">
        <f>G50+G40</f>
        <v>37960</v>
      </c>
      <c r="H51" s="1007"/>
    </row>
    <row r="52" spans="1:8">
      <c r="A52" s="1445" t="s">
        <v>307</v>
      </c>
      <c r="B52" s="1298" t="s">
        <v>963</v>
      </c>
      <c r="C52" s="1276"/>
      <c r="D52" s="1007"/>
      <c r="E52" s="334"/>
      <c r="F52" s="1007"/>
      <c r="G52" s="1007"/>
      <c r="H52" s="1007"/>
    </row>
    <row r="53" spans="1:8" ht="12" customHeight="1">
      <c r="A53" s="1278"/>
      <c r="B53" s="91"/>
      <c r="C53" s="215"/>
      <c r="D53" s="1007"/>
      <c r="E53" s="1007"/>
      <c r="F53" s="334"/>
      <c r="G53" s="1007"/>
      <c r="H53" s="1007"/>
    </row>
    <row r="54" spans="1:8" s="104" customFormat="1">
      <c r="A54" s="96"/>
      <c r="B54" s="85"/>
      <c r="D54" s="113"/>
      <c r="E54" s="113"/>
      <c r="F54" s="113"/>
      <c r="G54" s="113"/>
      <c r="H54" s="113"/>
    </row>
    <row r="55" spans="1:8" s="104" customFormat="1">
      <c r="A55" s="96"/>
      <c r="B55" s="85"/>
      <c r="D55" s="113"/>
      <c r="E55" s="113"/>
      <c r="F55" s="113"/>
      <c r="G55" s="113"/>
      <c r="H55" s="113"/>
    </row>
    <row r="56" spans="1:8" s="104" customFormat="1">
      <c r="A56" s="96"/>
      <c r="B56" s="85"/>
      <c r="D56" s="1345"/>
      <c r="E56" s="613"/>
      <c r="F56" s="1345"/>
      <c r="G56" s="613"/>
      <c r="H56" s="613"/>
    </row>
    <row r="57" spans="1:8" s="104" customFormat="1">
      <c r="A57" s="96"/>
      <c r="B57" s="85"/>
      <c r="D57" s="247"/>
      <c r="E57" s="247"/>
      <c r="F57" s="247"/>
      <c r="G57" s="247"/>
      <c r="H57" s="247"/>
    </row>
    <row r="58" spans="1:8" s="104" customFormat="1">
      <c r="A58" s="96"/>
      <c r="B58" s="85"/>
      <c r="D58" s="134"/>
      <c r="E58" s="134"/>
      <c r="F58" s="134"/>
      <c r="G58" s="134"/>
      <c r="H58" s="134"/>
    </row>
    <row r="59" spans="1:8" s="104" customFormat="1">
      <c r="A59" s="96"/>
      <c r="B59" s="85"/>
      <c r="C59" s="127"/>
      <c r="D59" s="232"/>
      <c r="E59" s="232"/>
      <c r="F59" s="232"/>
      <c r="G59" s="232"/>
      <c r="H59" s="232"/>
    </row>
    <row r="60" spans="1:8" s="104" customFormat="1">
      <c r="A60" s="96"/>
      <c r="B60" s="85"/>
      <c r="C60" s="127"/>
      <c r="D60" s="113"/>
      <c r="E60" s="113"/>
      <c r="F60" s="113"/>
      <c r="G60" s="113"/>
      <c r="H60" s="113"/>
    </row>
    <row r="61" spans="1:8">
      <c r="C61" s="207"/>
      <c r="F61" s="97"/>
      <c r="G61" s="97"/>
      <c r="H61" s="97"/>
    </row>
    <row r="62" spans="1:8">
      <c r="C62" s="207"/>
      <c r="D62" s="136"/>
      <c r="E62" s="136"/>
      <c r="F62" s="136"/>
      <c r="G62" s="136"/>
      <c r="H62" s="136"/>
    </row>
    <row r="63" spans="1:8">
      <c r="C63" s="207"/>
      <c r="G63" s="97"/>
      <c r="H63" s="97"/>
    </row>
    <row r="64" spans="1:8">
      <c r="C64" s="207"/>
      <c r="F64" s="97"/>
      <c r="G64" s="97"/>
      <c r="H64" s="97"/>
    </row>
    <row r="65" spans="1:8">
      <c r="C65" s="207"/>
      <c r="F65" s="97"/>
      <c r="G65" s="97"/>
      <c r="H65" s="97"/>
    </row>
    <row r="66" spans="1:8">
      <c r="C66" s="207"/>
      <c r="F66" s="97"/>
      <c r="G66" s="97"/>
      <c r="H66" s="97"/>
    </row>
    <row r="70" spans="1:8" ht="29.1" customHeight="1">
      <c r="A70" s="1705"/>
      <c r="B70" s="1705"/>
      <c r="C70" s="1705"/>
      <c r="D70" s="1705"/>
    </row>
    <row r="71" spans="1:8">
      <c r="A71" s="1232"/>
      <c r="B71" s="1232"/>
      <c r="C71" s="88"/>
      <c r="D71" s="279"/>
    </row>
    <row r="72" spans="1:8">
      <c r="A72" s="1705"/>
      <c r="B72" s="1705"/>
      <c r="C72" s="1705"/>
      <c r="D72" s="1705"/>
    </row>
    <row r="73" spans="1:8">
      <c r="A73" s="1232"/>
      <c r="B73" s="1232"/>
      <c r="C73" s="88"/>
      <c r="D73" s="279"/>
    </row>
    <row r="74" spans="1:8">
      <c r="A74" s="1705"/>
      <c r="B74" s="1705"/>
      <c r="C74" s="1705"/>
      <c r="D74" s="1705"/>
    </row>
    <row r="75" spans="1:8">
      <c r="A75" s="1232"/>
      <c r="B75" s="1232"/>
      <c r="C75" s="88"/>
      <c r="D75" s="279"/>
    </row>
    <row r="76" spans="1:8">
      <c r="A76" s="1705"/>
      <c r="B76" s="1705"/>
      <c r="C76" s="1705"/>
      <c r="D76" s="1705"/>
    </row>
    <row r="77" spans="1:8">
      <c r="A77" s="1232"/>
      <c r="B77" s="1232"/>
      <c r="C77" s="88"/>
      <c r="D77" s="279"/>
    </row>
  </sheetData>
  <autoFilter ref="A14:H53"/>
  <mergeCells count="11">
    <mergeCell ref="A70:D70"/>
    <mergeCell ref="A72:D72"/>
    <mergeCell ref="A74:D74"/>
    <mergeCell ref="A76:D76"/>
    <mergeCell ref="C28:D28"/>
    <mergeCell ref="C35:D35"/>
    <mergeCell ref="A1:G1"/>
    <mergeCell ref="A2:G2"/>
    <mergeCell ref="B13:G13"/>
    <mergeCell ref="A3:G3"/>
    <mergeCell ref="B4:G4"/>
  </mergeCells>
  <printOptions horizontalCentered="1"/>
  <pageMargins left="0.98425196850393704" right="0.98425196850393704" top="0.78740157480314965" bottom="3.9370078740157481" header="0.51181102362204722" footer="3.3464566929133861"/>
  <pageSetup paperSize="9" scale="93" firstPageNumber="22" orientation="portrait" blackAndWhite="1" useFirstPageNumber="1" r:id="rId1"/>
  <headerFooter alignWithMargins="0">
    <oddHeader xml:space="preserve">&amp;C   </oddHeader>
    <oddFooter>&amp;C&amp;"Times New Roman,Bold" &amp;P</oddFooter>
  </headerFooter>
</worksheet>
</file>

<file path=xl/worksheets/sheet13.xml><?xml version="1.0" encoding="utf-8"?>
<worksheet xmlns="http://schemas.openxmlformats.org/spreadsheetml/2006/main" xmlns:r="http://schemas.openxmlformats.org/officeDocument/2006/relationships">
  <sheetPr syncVertical="1" syncRef="I1" transitionEvaluation="1" codeName="Sheet18">
    <tabColor rgb="FFC00000"/>
  </sheetPr>
  <dimension ref="A1:AD109"/>
  <sheetViews>
    <sheetView view="pageBreakPreview" topLeftCell="I1" zoomScaleSheetLayoutView="100" workbookViewId="0">
      <selection activeCell="I1" sqref="I1:AD1048576"/>
    </sheetView>
  </sheetViews>
  <sheetFormatPr defaultColWidth="11" defaultRowHeight="13.2"/>
  <cols>
    <col min="1" max="1" width="5.33203125" style="416" customWidth="1"/>
    <col min="2" max="2" width="7.88671875" style="418" customWidth="1"/>
    <col min="3" max="3" width="35.33203125" style="316" customWidth="1"/>
    <col min="4" max="4" width="6.33203125" style="320" customWidth="1"/>
    <col min="5" max="5" width="9.44140625" style="320" customWidth="1"/>
    <col min="6" max="6" width="9.109375" style="316" customWidth="1"/>
    <col min="7" max="7" width="8.5546875" style="316" customWidth="1"/>
    <col min="8" max="8" width="3.33203125" style="316" customWidth="1"/>
    <col min="9" max="11" width="11" style="321"/>
    <col min="12" max="12" width="11.5546875" style="318" customWidth="1"/>
    <col min="13" max="30" width="11" style="318"/>
    <col min="31" max="16384" width="11" style="316"/>
  </cols>
  <sheetData>
    <row r="1" spans="1:30">
      <c r="A1" s="1710" t="s">
        <v>87</v>
      </c>
      <c r="B1" s="1710"/>
      <c r="C1" s="1710"/>
      <c r="D1" s="1710"/>
      <c r="E1" s="1710"/>
      <c r="F1" s="1710"/>
      <c r="G1" s="1710"/>
      <c r="H1" s="893"/>
      <c r="K1" s="318"/>
    </row>
    <row r="2" spans="1:30">
      <c r="A2" s="1709" t="s">
        <v>88</v>
      </c>
      <c r="B2" s="1709"/>
      <c r="C2" s="1709"/>
      <c r="D2" s="1709"/>
      <c r="E2" s="1709"/>
      <c r="F2" s="1709"/>
      <c r="G2" s="1709"/>
      <c r="H2" s="892"/>
      <c r="K2" s="318"/>
    </row>
    <row r="3" spans="1:30">
      <c r="A3" s="1666" t="s">
        <v>848</v>
      </c>
      <c r="B3" s="1666"/>
      <c r="C3" s="1666"/>
      <c r="D3" s="1666"/>
      <c r="E3" s="1666"/>
      <c r="F3" s="1666"/>
      <c r="G3" s="1666"/>
      <c r="H3" s="880"/>
    </row>
    <row r="4" spans="1:30" ht="13.8">
      <c r="A4" s="31"/>
      <c r="B4" s="1667"/>
      <c r="C4" s="1667"/>
      <c r="D4" s="1667"/>
      <c r="E4" s="1667"/>
      <c r="F4" s="1667"/>
      <c r="G4" s="1667"/>
      <c r="H4" s="881"/>
    </row>
    <row r="5" spans="1:30">
      <c r="A5" s="31"/>
      <c r="B5" s="27"/>
      <c r="C5" s="27"/>
      <c r="D5" s="33"/>
      <c r="E5" s="34" t="s">
        <v>4</v>
      </c>
      <c r="F5" s="34" t="s">
        <v>5</v>
      </c>
      <c r="G5" s="34" t="s">
        <v>110</v>
      </c>
      <c r="H5" s="30"/>
    </row>
    <row r="6" spans="1:30">
      <c r="A6" s="31"/>
      <c r="B6" s="35" t="s">
        <v>6</v>
      </c>
      <c r="C6" s="27" t="s">
        <v>7</v>
      </c>
      <c r="D6" s="36" t="s">
        <v>52</v>
      </c>
      <c r="E6" s="29">
        <v>362636</v>
      </c>
      <c r="F6" s="29">
        <v>112500</v>
      </c>
      <c r="G6" s="29">
        <f>SUM(E6:F6)</f>
        <v>475136</v>
      </c>
      <c r="H6" s="29"/>
    </row>
    <row r="7" spans="1:30">
      <c r="A7" s="31"/>
      <c r="B7" s="35" t="s">
        <v>8</v>
      </c>
      <c r="C7" s="37" t="s">
        <v>9</v>
      </c>
      <c r="D7" s="38"/>
      <c r="E7" s="30"/>
      <c r="F7" s="30"/>
      <c r="G7" s="30"/>
      <c r="H7" s="30"/>
    </row>
    <row r="8" spans="1:30">
      <c r="A8" s="31"/>
      <c r="B8" s="35"/>
      <c r="C8" s="37" t="s">
        <v>106</v>
      </c>
      <c r="D8" s="38" t="s">
        <v>52</v>
      </c>
      <c r="E8" s="632">
        <f>G57</f>
        <v>76967</v>
      </c>
      <c r="F8" s="614">
        <f>G65</f>
        <v>3392</v>
      </c>
      <c r="G8" s="30">
        <f>SUM(E8:F8)</f>
        <v>80359</v>
      </c>
      <c r="H8" s="30"/>
    </row>
    <row r="9" spans="1:30">
      <c r="A9" s="31"/>
      <c r="B9" s="39" t="s">
        <v>51</v>
      </c>
      <c r="C9" s="27" t="s">
        <v>20</v>
      </c>
      <c r="D9" s="40" t="s">
        <v>52</v>
      </c>
      <c r="E9" s="41">
        <f>SUM(E6:E8)</f>
        <v>439603</v>
      </c>
      <c r="F9" s="41">
        <f>SUM(F6:F8)</f>
        <v>115892</v>
      </c>
      <c r="G9" s="41">
        <f>SUM(E9:F9)</f>
        <v>555495</v>
      </c>
      <c r="H9" s="29"/>
    </row>
    <row r="10" spans="1:30">
      <c r="A10" s="31"/>
      <c r="B10" s="35"/>
      <c r="C10" s="27"/>
      <c r="D10" s="28"/>
      <c r="E10" s="28"/>
      <c r="F10" s="36"/>
      <c r="G10" s="28"/>
      <c r="H10" s="28"/>
    </row>
    <row r="11" spans="1:30">
      <c r="A11" s="29"/>
      <c r="B11" s="73" t="s">
        <v>21</v>
      </c>
      <c r="C11" s="28" t="s">
        <v>22</v>
      </c>
      <c r="D11" s="28"/>
      <c r="E11" s="28"/>
      <c r="F11" s="36"/>
      <c r="G11" s="28"/>
      <c r="H11" s="28"/>
    </row>
    <row r="12" spans="1:30" s="300" customFormat="1" ht="10.95" customHeight="1">
      <c r="A12" s="301"/>
      <c r="B12" s="302"/>
      <c r="C12" s="299"/>
      <c r="D12" s="591"/>
      <c r="E12" s="591"/>
      <c r="F12" s="591"/>
      <c r="G12" s="591"/>
      <c r="H12" s="591"/>
      <c r="I12" s="1769"/>
      <c r="J12" s="1769"/>
      <c r="K12" s="1769"/>
      <c r="L12" s="1769"/>
      <c r="M12" s="1769"/>
      <c r="N12" s="1769"/>
      <c r="O12" s="1769"/>
      <c r="P12" s="1769"/>
      <c r="Q12" s="1769"/>
      <c r="R12" s="1769"/>
      <c r="S12" s="1769"/>
      <c r="T12" s="1769"/>
      <c r="U12" s="1769"/>
      <c r="V12" s="1769"/>
      <c r="W12" s="1769"/>
      <c r="X12" s="1769"/>
      <c r="Y12" s="1769"/>
      <c r="Z12" s="1769"/>
      <c r="AA12" s="1769"/>
      <c r="AB12" s="1769"/>
      <c r="AC12" s="1769"/>
      <c r="AD12" s="1769"/>
    </row>
    <row r="13" spans="1:30" s="300" customFormat="1" ht="13.2" customHeight="1" thickBot="1">
      <c r="A13" s="43"/>
      <c r="B13" s="1668" t="s">
        <v>98</v>
      </c>
      <c r="C13" s="1668"/>
      <c r="D13" s="1668"/>
      <c r="E13" s="1668"/>
      <c r="F13" s="1668"/>
      <c r="G13" s="1668"/>
      <c r="H13" s="619"/>
      <c r="I13" s="1769"/>
      <c r="J13" s="1769"/>
      <c r="K13" s="1769"/>
      <c r="L13" s="1769"/>
      <c r="M13" s="1769"/>
      <c r="N13" s="1769"/>
      <c r="O13" s="1769"/>
      <c r="P13" s="1769"/>
      <c r="Q13" s="1769"/>
      <c r="R13" s="1769"/>
      <c r="S13" s="1769"/>
      <c r="T13" s="1769"/>
      <c r="U13" s="1769"/>
      <c r="V13" s="1769"/>
      <c r="W13" s="1769"/>
      <c r="X13" s="1769"/>
      <c r="Y13" s="1769"/>
      <c r="Z13" s="1769"/>
      <c r="AA13" s="1769"/>
      <c r="AB13" s="1769"/>
      <c r="AC13" s="1769"/>
      <c r="AD13" s="1769"/>
    </row>
    <row r="14" spans="1:30" s="300" customFormat="1" ht="14.4" thickTop="1" thickBot="1">
      <c r="A14" s="43"/>
      <c r="B14" s="281"/>
      <c r="C14" s="281" t="s">
        <v>23</v>
      </c>
      <c r="D14" s="281"/>
      <c r="E14" s="281"/>
      <c r="F14" s="281"/>
      <c r="G14" s="44" t="s">
        <v>110</v>
      </c>
      <c r="H14" s="30"/>
      <c r="I14" s="1769"/>
      <c r="J14" s="1769"/>
      <c r="K14" s="1769"/>
      <c r="L14" s="1769"/>
      <c r="M14" s="1769"/>
      <c r="N14" s="1769"/>
      <c r="O14" s="1769"/>
      <c r="P14" s="1769"/>
      <c r="Q14" s="1769"/>
      <c r="R14" s="1769"/>
      <c r="S14" s="1769"/>
      <c r="T14" s="1769"/>
      <c r="U14" s="1769"/>
      <c r="V14" s="1769"/>
      <c r="W14" s="1769"/>
      <c r="X14" s="1769"/>
      <c r="Y14" s="1769"/>
      <c r="Z14" s="1769"/>
      <c r="AA14" s="1769"/>
      <c r="AB14" s="1769"/>
      <c r="AC14" s="1769"/>
      <c r="AD14" s="1769"/>
    </row>
    <row r="15" spans="1:30" s="83" customFormat="1" ht="13.8" thickTop="1">
      <c r="A15" s="885"/>
      <c r="B15" s="85"/>
      <c r="C15" s="92" t="s">
        <v>55</v>
      </c>
      <c r="D15" s="89"/>
      <c r="E15" s="805"/>
      <c r="F15" s="805"/>
      <c r="G15" s="89"/>
      <c r="H15" s="89"/>
      <c r="I15" s="104"/>
      <c r="J15" s="104"/>
      <c r="K15" s="104"/>
      <c r="L15" s="104"/>
      <c r="M15" s="104"/>
      <c r="N15" s="104"/>
      <c r="O15" s="104"/>
      <c r="P15" s="104"/>
      <c r="Q15" s="104"/>
      <c r="R15" s="104"/>
      <c r="S15" s="104"/>
      <c r="T15" s="104"/>
      <c r="U15" s="104"/>
      <c r="V15" s="104"/>
      <c r="W15" s="104"/>
      <c r="X15" s="104"/>
      <c r="Y15" s="104"/>
      <c r="Z15" s="104"/>
      <c r="AA15" s="104"/>
      <c r="AB15" s="104"/>
      <c r="AC15" s="104"/>
      <c r="AD15" s="104"/>
    </row>
    <row r="16" spans="1:30" s="83" customFormat="1">
      <c r="A16" s="885" t="s">
        <v>56</v>
      </c>
      <c r="B16" s="91">
        <v>2851</v>
      </c>
      <c r="C16" s="92" t="s">
        <v>75</v>
      </c>
      <c r="D16" s="95"/>
      <c r="E16" s="863"/>
      <c r="F16" s="863"/>
      <c r="G16" s="95"/>
      <c r="H16" s="95"/>
      <c r="I16" s="104"/>
      <c r="J16" s="104"/>
      <c r="K16" s="104"/>
      <c r="L16" s="104"/>
      <c r="M16" s="104"/>
      <c r="N16" s="104"/>
      <c r="O16" s="104"/>
      <c r="P16" s="104"/>
      <c r="Q16" s="104"/>
      <c r="R16" s="104"/>
      <c r="S16" s="104"/>
      <c r="T16" s="104"/>
      <c r="U16" s="104"/>
      <c r="V16" s="104"/>
      <c r="W16" s="104"/>
      <c r="X16" s="104"/>
      <c r="Y16" s="104"/>
      <c r="Z16" s="104"/>
      <c r="AA16" s="104"/>
      <c r="AB16" s="104"/>
      <c r="AC16" s="104"/>
      <c r="AD16" s="104"/>
    </row>
    <row r="17" spans="1:30" s="83" customFormat="1">
      <c r="A17" s="885"/>
      <c r="B17" s="98">
        <v>3.0000000000000001E-3</v>
      </c>
      <c r="C17" s="92" t="s">
        <v>81</v>
      </c>
      <c r="D17" s="95"/>
      <c r="E17" s="863"/>
      <c r="F17" s="863"/>
      <c r="G17" s="95"/>
      <c r="H17" s="95"/>
      <c r="I17" s="104"/>
      <c r="J17" s="104"/>
      <c r="K17" s="104"/>
      <c r="L17" s="104"/>
      <c r="M17" s="104"/>
      <c r="N17" s="104"/>
      <c r="O17" s="104"/>
      <c r="P17" s="104"/>
      <c r="Q17" s="104"/>
      <c r="R17" s="104"/>
      <c r="S17" s="104"/>
      <c r="T17" s="104"/>
      <c r="U17" s="104"/>
      <c r="V17" s="104"/>
      <c r="W17" s="104"/>
      <c r="X17" s="104"/>
      <c r="Y17" s="104"/>
      <c r="Z17" s="104"/>
      <c r="AA17" s="104"/>
      <c r="AB17" s="104"/>
      <c r="AC17" s="104"/>
      <c r="AD17" s="104"/>
    </row>
    <row r="18" spans="1:30" s="83" customFormat="1">
      <c r="A18" s="885"/>
      <c r="B18" s="85">
        <v>61</v>
      </c>
      <c r="C18" s="902" t="s">
        <v>522</v>
      </c>
      <c r="D18" s="95"/>
      <c r="E18" s="863"/>
      <c r="F18" s="863"/>
      <c r="G18" s="95"/>
      <c r="H18" s="95"/>
      <c r="I18" s="104"/>
      <c r="J18" s="104"/>
      <c r="K18" s="104"/>
      <c r="L18" s="104"/>
      <c r="M18" s="104"/>
      <c r="N18" s="104"/>
      <c r="O18" s="104"/>
      <c r="P18" s="104"/>
      <c r="Q18" s="104"/>
      <c r="R18" s="104"/>
      <c r="S18" s="104"/>
      <c r="T18" s="104"/>
      <c r="U18" s="104"/>
      <c r="V18" s="104"/>
      <c r="W18" s="104"/>
      <c r="X18" s="104"/>
      <c r="Y18" s="104"/>
      <c r="Z18" s="104"/>
      <c r="AA18" s="104"/>
      <c r="AB18" s="104"/>
      <c r="AC18" s="104"/>
      <c r="AD18" s="104"/>
    </row>
    <row r="19" spans="1:30" s="83" customFormat="1" ht="14.4" customHeight="1">
      <c r="A19" s="885"/>
      <c r="B19" s="85">
        <v>48</v>
      </c>
      <c r="C19" s="902" t="s">
        <v>15</v>
      </c>
      <c r="D19" s="1014"/>
      <c r="E19" s="329"/>
      <c r="F19" s="329"/>
      <c r="G19" s="1014"/>
      <c r="H19" s="1014"/>
      <c r="I19" s="104"/>
      <c r="J19" s="104"/>
      <c r="K19" s="104"/>
      <c r="L19" s="104"/>
      <c r="M19" s="104"/>
      <c r="N19" s="104"/>
      <c r="O19" s="104"/>
      <c r="P19" s="104"/>
      <c r="Q19" s="104"/>
      <c r="R19" s="104"/>
      <c r="S19" s="104"/>
      <c r="T19" s="104"/>
      <c r="U19" s="104"/>
      <c r="V19" s="104"/>
      <c r="W19" s="104"/>
      <c r="X19" s="104"/>
      <c r="Y19" s="104"/>
      <c r="Z19" s="104"/>
      <c r="AA19" s="104"/>
      <c r="AB19" s="104"/>
      <c r="AC19" s="104"/>
      <c r="AD19" s="104"/>
    </row>
    <row r="20" spans="1:30" s="83" customFormat="1" ht="14.4" customHeight="1">
      <c r="A20" s="885"/>
      <c r="B20" s="117" t="s">
        <v>380</v>
      </c>
      <c r="C20" s="902" t="s">
        <v>357</v>
      </c>
      <c r="D20" s="285"/>
      <c r="E20" s="328"/>
      <c r="F20" s="287"/>
      <c r="G20" s="285">
        <v>9200</v>
      </c>
      <c r="H20" s="285"/>
      <c r="I20" s="104"/>
      <c r="J20" s="104"/>
      <c r="K20" s="104"/>
      <c r="L20" s="104"/>
      <c r="M20" s="104"/>
      <c r="N20" s="104"/>
      <c r="O20" s="104"/>
      <c r="P20" s="104"/>
      <c r="Q20" s="104"/>
      <c r="R20" s="104"/>
      <c r="S20" s="104"/>
      <c r="T20" s="104"/>
      <c r="U20" s="104"/>
      <c r="V20" s="104"/>
      <c r="W20" s="104"/>
      <c r="X20" s="104"/>
      <c r="Y20" s="104"/>
      <c r="Z20" s="104"/>
      <c r="AA20" s="104"/>
      <c r="AB20" s="104"/>
      <c r="AC20" s="104"/>
      <c r="AD20" s="104"/>
    </row>
    <row r="21" spans="1:30" s="83" customFormat="1" ht="14.4" customHeight="1">
      <c r="A21" s="885" t="s">
        <v>51</v>
      </c>
      <c r="B21" s="85">
        <v>48</v>
      </c>
      <c r="C21" s="902" t="s">
        <v>15</v>
      </c>
      <c r="D21" s="285"/>
      <c r="E21" s="288"/>
      <c r="F21" s="292"/>
      <c r="G21" s="288">
        <f t="shared" ref="G21" si="0">SUM(G20:G20)</f>
        <v>9200</v>
      </c>
      <c r="H21" s="285"/>
      <c r="I21" s="104"/>
      <c r="J21" s="104"/>
      <c r="K21" s="104"/>
      <c r="L21" s="104"/>
      <c r="M21" s="104"/>
      <c r="N21" s="104"/>
      <c r="O21" s="104"/>
      <c r="P21" s="104"/>
      <c r="Q21" s="104"/>
      <c r="R21" s="104"/>
      <c r="S21" s="104"/>
      <c r="T21" s="104"/>
      <c r="U21" s="104"/>
      <c r="V21" s="104"/>
      <c r="W21" s="104"/>
      <c r="X21" s="104"/>
      <c r="Y21" s="104"/>
      <c r="Z21" s="104"/>
      <c r="AA21" s="104"/>
      <c r="AB21" s="104"/>
      <c r="AC21" s="104"/>
      <c r="AD21" s="104"/>
    </row>
    <row r="22" spans="1:30" s="83" customFormat="1">
      <c r="A22" s="885"/>
      <c r="B22" s="85"/>
      <c r="C22" s="902"/>
      <c r="D22" s="110"/>
      <c r="E22" s="807"/>
      <c r="F22" s="807"/>
      <c r="G22" s="1010"/>
      <c r="H22" s="110"/>
      <c r="I22" s="104"/>
      <c r="J22" s="104"/>
      <c r="K22" s="104"/>
      <c r="L22" s="104"/>
      <c r="M22" s="104"/>
      <c r="N22" s="104"/>
      <c r="O22" s="104"/>
      <c r="P22" s="104"/>
      <c r="Q22" s="104"/>
      <c r="R22" s="104"/>
      <c r="S22" s="104"/>
      <c r="T22" s="104"/>
      <c r="U22" s="104"/>
      <c r="V22" s="104"/>
      <c r="W22" s="104"/>
      <c r="X22" s="104"/>
      <c r="Y22" s="104"/>
      <c r="Z22" s="104"/>
      <c r="AA22" s="104"/>
      <c r="AB22" s="104"/>
      <c r="AC22" s="104"/>
      <c r="AD22" s="104"/>
    </row>
    <row r="23" spans="1:30" s="83" customFormat="1" ht="26.4">
      <c r="A23" s="885"/>
      <c r="B23" s="85">
        <v>60</v>
      </c>
      <c r="C23" s="118" t="s">
        <v>523</v>
      </c>
      <c r="D23" s="118"/>
      <c r="E23" s="330"/>
      <c r="F23" s="330"/>
      <c r="G23" s="1007"/>
      <c r="H23" s="1007"/>
      <c r="I23" s="104"/>
      <c r="J23" s="104"/>
      <c r="K23" s="104"/>
      <c r="L23" s="104"/>
      <c r="M23" s="104"/>
      <c r="N23" s="104"/>
      <c r="O23" s="104"/>
      <c r="P23" s="104"/>
      <c r="Q23" s="104"/>
      <c r="R23" s="104"/>
      <c r="S23" s="104"/>
      <c r="T23" s="104"/>
      <c r="U23" s="104"/>
      <c r="V23" s="104"/>
      <c r="W23" s="104"/>
      <c r="X23" s="104"/>
      <c r="Y23" s="104"/>
      <c r="Z23" s="104"/>
      <c r="AA23" s="104"/>
      <c r="AB23" s="104"/>
      <c r="AC23" s="104"/>
      <c r="AD23" s="104"/>
    </row>
    <row r="24" spans="1:30" s="83" customFormat="1" ht="14.4" customHeight="1">
      <c r="A24" s="885"/>
      <c r="B24" s="117" t="s">
        <v>524</v>
      </c>
      <c r="C24" s="1438" t="s">
        <v>357</v>
      </c>
      <c r="D24" s="285"/>
      <c r="E24" s="365"/>
      <c r="F24" s="290"/>
      <c r="G24" s="291">
        <v>6938</v>
      </c>
      <c r="H24" s="285"/>
      <c r="I24" s="104"/>
      <c r="J24" s="104"/>
      <c r="K24" s="104"/>
      <c r="L24" s="104"/>
      <c r="M24" s="104"/>
      <c r="N24" s="104"/>
      <c r="O24" s="104"/>
      <c r="P24" s="104"/>
      <c r="Q24" s="104"/>
      <c r="R24" s="104"/>
      <c r="S24" s="104"/>
      <c r="T24" s="104"/>
      <c r="U24" s="104"/>
      <c r="V24" s="104"/>
      <c r="W24" s="104"/>
      <c r="X24" s="104"/>
      <c r="Y24" s="104"/>
      <c r="Z24" s="104"/>
      <c r="AA24" s="104"/>
      <c r="AB24" s="104"/>
      <c r="AC24" s="104"/>
      <c r="AD24" s="104"/>
    </row>
    <row r="25" spans="1:30" s="83" customFormat="1" ht="26.4">
      <c r="A25" s="885" t="s">
        <v>51</v>
      </c>
      <c r="B25" s="85">
        <v>60</v>
      </c>
      <c r="C25" s="118" t="s">
        <v>523</v>
      </c>
      <c r="D25" s="118"/>
      <c r="E25" s="291"/>
      <c r="F25" s="290"/>
      <c r="G25" s="291">
        <f>SUM(G24:G24)</f>
        <v>6938</v>
      </c>
      <c r="H25" s="285"/>
      <c r="I25" s="104"/>
      <c r="J25" s="104"/>
      <c r="K25" s="104"/>
      <c r="L25" s="104"/>
      <c r="M25" s="104"/>
      <c r="N25" s="104"/>
      <c r="O25" s="104"/>
      <c r="P25" s="104"/>
      <c r="Q25" s="104"/>
      <c r="R25" s="104"/>
      <c r="S25" s="104"/>
      <c r="T25" s="104"/>
      <c r="U25" s="104"/>
      <c r="V25" s="104"/>
      <c r="W25" s="104"/>
      <c r="X25" s="104"/>
      <c r="Y25" s="104"/>
      <c r="Z25" s="104"/>
      <c r="AA25" s="104"/>
      <c r="AB25" s="104"/>
      <c r="AC25" s="104"/>
      <c r="AD25" s="104"/>
    </row>
    <row r="26" spans="1:30" s="83" customFormat="1" ht="14.4" customHeight="1">
      <c r="A26" s="885" t="s">
        <v>51</v>
      </c>
      <c r="B26" s="85">
        <v>61</v>
      </c>
      <c r="C26" s="1438" t="s">
        <v>522</v>
      </c>
      <c r="D26" s="285"/>
      <c r="E26" s="288"/>
      <c r="F26" s="292"/>
      <c r="G26" s="288">
        <f>G21+G25</f>
        <v>16138</v>
      </c>
      <c r="H26" s="285"/>
      <c r="I26" s="104"/>
      <c r="J26" s="104"/>
      <c r="K26" s="104"/>
      <c r="L26" s="104"/>
      <c r="M26" s="104"/>
      <c r="N26" s="104"/>
      <c r="O26" s="104"/>
      <c r="P26" s="104"/>
      <c r="Q26" s="104"/>
      <c r="R26" s="104"/>
      <c r="S26" s="104"/>
      <c r="T26" s="104"/>
      <c r="U26" s="104"/>
      <c r="V26" s="104"/>
      <c r="W26" s="104"/>
      <c r="X26" s="104"/>
      <c r="Y26" s="104"/>
      <c r="Z26" s="104"/>
      <c r="AA26" s="104"/>
      <c r="AB26" s="104"/>
      <c r="AC26" s="104"/>
      <c r="AD26" s="104"/>
    </row>
    <row r="27" spans="1:30" s="83" customFormat="1">
      <c r="A27" s="885"/>
      <c r="B27" s="85"/>
      <c r="C27" s="1438"/>
      <c r="D27" s="287"/>
      <c r="E27" s="807"/>
      <c r="F27" s="807"/>
      <c r="G27" s="806"/>
      <c r="H27" s="285"/>
      <c r="I27" s="104"/>
      <c r="J27" s="104"/>
      <c r="K27" s="104"/>
      <c r="L27" s="104"/>
      <c r="M27" s="104"/>
      <c r="N27" s="104"/>
      <c r="O27" s="104"/>
      <c r="P27" s="104"/>
      <c r="Q27" s="104"/>
      <c r="R27" s="104"/>
      <c r="S27" s="104"/>
      <c r="T27" s="104"/>
      <c r="U27" s="104"/>
      <c r="V27" s="104"/>
      <c r="W27" s="104"/>
      <c r="X27" s="104"/>
      <c r="Y27" s="104"/>
      <c r="Z27" s="104"/>
      <c r="AA27" s="104"/>
      <c r="AB27" s="104"/>
      <c r="AC27" s="104"/>
      <c r="AD27" s="104"/>
    </row>
    <row r="28" spans="1:30" s="83" customFormat="1" ht="27.6" customHeight="1">
      <c r="A28" s="885"/>
      <c r="B28" s="85">
        <v>63</v>
      </c>
      <c r="C28" s="978" t="s">
        <v>525</v>
      </c>
      <c r="D28" s="329"/>
      <c r="E28" s="329"/>
      <c r="F28" s="329"/>
      <c r="G28" s="329"/>
      <c r="H28" s="329"/>
      <c r="I28" s="104"/>
      <c r="J28" s="104"/>
      <c r="K28" s="104"/>
      <c r="L28" s="104"/>
      <c r="M28" s="104"/>
      <c r="N28" s="104"/>
      <c r="O28" s="104"/>
      <c r="P28" s="104"/>
      <c r="Q28" s="104"/>
      <c r="R28" s="104"/>
      <c r="S28" s="104"/>
      <c r="T28" s="104"/>
      <c r="U28" s="104"/>
      <c r="V28" s="104"/>
      <c r="W28" s="104"/>
      <c r="X28" s="104"/>
      <c r="Y28" s="104"/>
      <c r="Z28" s="104"/>
      <c r="AA28" s="104"/>
      <c r="AB28" s="104"/>
      <c r="AC28" s="104"/>
      <c r="AD28" s="104"/>
    </row>
    <row r="29" spans="1:30" s="83" customFormat="1" ht="14.4" customHeight="1">
      <c r="A29" s="885"/>
      <c r="B29" s="85" t="s">
        <v>137</v>
      </c>
      <c r="C29" s="902" t="s">
        <v>101</v>
      </c>
      <c r="D29" s="287"/>
      <c r="E29" s="291"/>
      <c r="F29" s="290"/>
      <c r="G29" s="291">
        <v>15748</v>
      </c>
      <c r="H29" s="285"/>
      <c r="I29" s="104"/>
      <c r="J29" s="104"/>
      <c r="K29" s="104"/>
      <c r="L29" s="104"/>
      <c r="M29" s="104"/>
      <c r="N29" s="104"/>
      <c r="O29" s="104"/>
      <c r="P29" s="104"/>
      <c r="Q29" s="104"/>
      <c r="R29" s="104"/>
      <c r="S29" s="104"/>
      <c r="T29" s="104"/>
      <c r="U29" s="104"/>
      <c r="V29" s="104"/>
      <c r="W29" s="104"/>
      <c r="X29" s="104"/>
      <c r="Y29" s="104"/>
      <c r="Z29" s="104"/>
      <c r="AA29" s="104"/>
      <c r="AB29" s="104"/>
      <c r="AC29" s="104"/>
      <c r="AD29" s="104"/>
    </row>
    <row r="30" spans="1:30" s="83" customFormat="1" ht="26.4">
      <c r="A30" s="1435" t="s">
        <v>51</v>
      </c>
      <c r="B30" s="85">
        <v>63</v>
      </c>
      <c r="C30" s="978" t="s">
        <v>525</v>
      </c>
      <c r="D30" s="330"/>
      <c r="E30" s="365"/>
      <c r="F30" s="331"/>
      <c r="G30" s="365">
        <f t="shared" ref="G30" si="1">G29</f>
        <v>15748</v>
      </c>
      <c r="H30" s="334"/>
      <c r="I30" s="104"/>
      <c r="J30" s="104"/>
      <c r="K30" s="104"/>
      <c r="L30" s="104"/>
      <c r="M30" s="104"/>
      <c r="N30" s="104"/>
      <c r="O30" s="104"/>
      <c r="P30" s="104"/>
      <c r="Q30" s="104"/>
      <c r="R30" s="104"/>
      <c r="S30" s="104"/>
      <c r="T30" s="104"/>
      <c r="U30" s="104"/>
      <c r="V30" s="104"/>
      <c r="W30" s="104"/>
      <c r="X30" s="104"/>
      <c r="Y30" s="104"/>
      <c r="Z30" s="104"/>
      <c r="AA30" s="104"/>
      <c r="AB30" s="104"/>
      <c r="AC30" s="104"/>
      <c r="AD30" s="104"/>
    </row>
    <row r="31" spans="1:30" s="83" customFormat="1">
      <c r="A31" s="1435"/>
      <c r="B31" s="85"/>
      <c r="C31" s="978"/>
      <c r="D31" s="330"/>
      <c r="E31" s="329"/>
      <c r="F31" s="329"/>
      <c r="G31" s="329"/>
      <c r="H31" s="329"/>
      <c r="I31" s="104"/>
      <c r="J31" s="104"/>
      <c r="K31" s="104"/>
      <c r="L31" s="104"/>
      <c r="M31" s="104"/>
      <c r="N31" s="104"/>
      <c r="O31" s="104"/>
      <c r="P31" s="104"/>
      <c r="Q31" s="104"/>
      <c r="R31" s="104"/>
      <c r="S31" s="104"/>
      <c r="T31" s="104"/>
      <c r="U31" s="104"/>
      <c r="V31" s="104"/>
      <c r="W31" s="104"/>
      <c r="X31" s="104"/>
      <c r="Y31" s="104"/>
      <c r="Z31" s="104"/>
      <c r="AA31" s="104"/>
      <c r="AB31" s="104"/>
      <c r="AC31" s="104"/>
      <c r="AD31" s="104"/>
    </row>
    <row r="32" spans="1:30" s="83" customFormat="1" ht="26.4">
      <c r="A32" s="1435"/>
      <c r="B32" s="85">
        <v>64</v>
      </c>
      <c r="C32" s="1446" t="s">
        <v>526</v>
      </c>
      <c r="D32" s="1446"/>
      <c r="E32" s="330"/>
      <c r="F32" s="330"/>
      <c r="G32" s="330"/>
      <c r="H32" s="330"/>
      <c r="I32" s="104"/>
      <c r="J32" s="104"/>
      <c r="K32" s="104"/>
      <c r="L32" s="104"/>
      <c r="M32" s="104"/>
      <c r="N32" s="104"/>
      <c r="O32" s="104"/>
      <c r="P32" s="104"/>
      <c r="Q32" s="104"/>
      <c r="R32" s="104"/>
      <c r="S32" s="104"/>
      <c r="T32" s="104"/>
      <c r="U32" s="104"/>
      <c r="V32" s="104"/>
      <c r="W32" s="104"/>
      <c r="X32" s="104"/>
      <c r="Y32" s="104"/>
      <c r="Z32" s="104"/>
      <c r="AA32" s="104"/>
      <c r="AB32" s="104"/>
      <c r="AC32" s="104"/>
      <c r="AD32" s="104"/>
    </row>
    <row r="33" spans="1:30" s="83" customFormat="1">
      <c r="A33" s="85"/>
      <c r="B33" s="85" t="s">
        <v>218</v>
      </c>
      <c r="C33" s="1438" t="s">
        <v>101</v>
      </c>
      <c r="D33" s="287"/>
      <c r="E33" s="291"/>
      <c r="F33" s="290"/>
      <c r="G33" s="291">
        <v>9300</v>
      </c>
      <c r="H33" s="285"/>
      <c r="I33" s="104"/>
      <c r="J33" s="104"/>
      <c r="K33" s="104"/>
      <c r="L33" s="104"/>
      <c r="M33" s="104"/>
      <c r="N33" s="104"/>
      <c r="O33" s="104"/>
      <c r="P33" s="104"/>
      <c r="Q33" s="104"/>
      <c r="R33" s="104"/>
      <c r="S33" s="104"/>
      <c r="T33" s="104"/>
      <c r="U33" s="104"/>
      <c r="V33" s="104"/>
      <c r="W33" s="104"/>
      <c r="X33" s="104"/>
      <c r="Y33" s="104"/>
      <c r="Z33" s="104"/>
      <c r="AA33" s="104"/>
      <c r="AB33" s="104"/>
      <c r="AC33" s="104"/>
      <c r="AD33" s="104"/>
    </row>
    <row r="34" spans="1:30" s="83" customFormat="1" ht="26.4">
      <c r="A34" s="85" t="s">
        <v>51</v>
      </c>
      <c r="B34" s="85">
        <v>64</v>
      </c>
      <c r="C34" s="1446" t="s">
        <v>526</v>
      </c>
      <c r="D34" s="1446"/>
      <c r="E34" s="288"/>
      <c r="F34" s="292"/>
      <c r="G34" s="288">
        <f t="shared" ref="G34" si="2">G33</f>
        <v>9300</v>
      </c>
      <c r="H34" s="285"/>
      <c r="I34" s="104"/>
      <c r="J34" s="104"/>
      <c r="K34" s="104"/>
      <c r="L34" s="104"/>
      <c r="M34" s="104"/>
      <c r="N34" s="104"/>
      <c r="O34" s="104"/>
      <c r="P34" s="104"/>
      <c r="Q34" s="104"/>
      <c r="R34" s="104"/>
      <c r="S34" s="104"/>
      <c r="T34" s="104"/>
      <c r="U34" s="104"/>
      <c r="V34" s="104"/>
      <c r="W34" s="104"/>
      <c r="X34" s="104"/>
      <c r="Y34" s="104"/>
      <c r="Z34" s="104"/>
      <c r="AA34" s="104"/>
      <c r="AB34" s="104"/>
      <c r="AC34" s="104"/>
      <c r="AD34" s="104"/>
    </row>
    <row r="35" spans="1:30" s="83" customFormat="1" ht="14.4" customHeight="1">
      <c r="A35" s="94" t="s">
        <v>51</v>
      </c>
      <c r="B35" s="1447">
        <v>3.0000000000000001E-3</v>
      </c>
      <c r="C35" s="99" t="s">
        <v>81</v>
      </c>
      <c r="D35" s="291"/>
      <c r="E35" s="288"/>
      <c r="F35" s="292"/>
      <c r="G35" s="288">
        <f>G26+G30+G34</f>
        <v>41186</v>
      </c>
      <c r="H35" s="285"/>
      <c r="I35" s="104"/>
      <c r="J35" s="104"/>
      <c r="K35" s="104"/>
      <c r="L35" s="104"/>
      <c r="M35" s="104"/>
      <c r="N35" s="104"/>
      <c r="O35" s="104"/>
      <c r="P35" s="104"/>
      <c r="Q35" s="104"/>
      <c r="R35" s="104"/>
      <c r="S35" s="104"/>
      <c r="T35" s="104"/>
      <c r="U35" s="104"/>
      <c r="V35" s="104"/>
      <c r="W35" s="104"/>
      <c r="X35" s="104"/>
      <c r="Y35" s="104"/>
      <c r="Z35" s="104"/>
      <c r="AA35" s="104"/>
      <c r="AB35" s="104"/>
      <c r="AC35" s="104"/>
      <c r="AD35" s="104"/>
    </row>
    <row r="36" spans="1:30" s="83" customFormat="1">
      <c r="A36" s="885"/>
      <c r="B36" s="1009"/>
      <c r="C36" s="92"/>
      <c r="D36" s="110"/>
      <c r="E36" s="287"/>
      <c r="F36" s="287"/>
      <c r="G36" s="110"/>
      <c r="H36" s="110"/>
      <c r="I36" s="104"/>
      <c r="J36" s="104"/>
      <c r="K36" s="104"/>
      <c r="L36" s="104"/>
      <c r="M36" s="104"/>
      <c r="N36" s="104"/>
      <c r="O36" s="104"/>
      <c r="P36" s="104"/>
      <c r="Q36" s="104"/>
      <c r="R36" s="104"/>
      <c r="S36" s="104"/>
      <c r="T36" s="104"/>
      <c r="U36" s="104"/>
      <c r="V36" s="104"/>
      <c r="W36" s="104"/>
      <c r="X36" s="104"/>
      <c r="Y36" s="104"/>
      <c r="Z36" s="104"/>
      <c r="AA36" s="104"/>
      <c r="AB36" s="104"/>
      <c r="AC36" s="104"/>
      <c r="AD36" s="104"/>
    </row>
    <row r="37" spans="1:30" s="83" customFormat="1" ht="14.4" customHeight="1">
      <c r="A37" s="885"/>
      <c r="B37" s="98">
        <v>0.10199999999999999</v>
      </c>
      <c r="C37" s="92" t="s">
        <v>527</v>
      </c>
      <c r="D37" s="1007"/>
      <c r="E37" s="330"/>
      <c r="F37" s="330"/>
      <c r="G37" s="1007"/>
      <c r="H37" s="1007"/>
      <c r="I37" s="104"/>
      <c r="J37" s="104"/>
      <c r="K37" s="104"/>
      <c r="L37" s="104"/>
      <c r="M37" s="104"/>
      <c r="N37" s="104"/>
      <c r="O37" s="104"/>
      <c r="P37" s="104"/>
      <c r="Q37" s="104"/>
      <c r="R37" s="104"/>
      <c r="S37" s="104"/>
      <c r="T37" s="104"/>
      <c r="U37" s="104"/>
      <c r="V37" s="104"/>
      <c r="W37" s="104"/>
      <c r="X37" s="104"/>
      <c r="Y37" s="104"/>
      <c r="Z37" s="104"/>
      <c r="AA37" s="104"/>
      <c r="AB37" s="104"/>
      <c r="AC37" s="104"/>
      <c r="AD37" s="104"/>
    </row>
    <row r="38" spans="1:30">
      <c r="A38" s="1492"/>
      <c r="B38" s="85">
        <v>66</v>
      </c>
      <c r="C38" s="1494" t="s">
        <v>221</v>
      </c>
      <c r="D38" s="285"/>
      <c r="E38" s="287"/>
      <c r="F38" s="287"/>
      <c r="G38" s="110"/>
      <c r="H38" s="110"/>
      <c r="I38" s="318"/>
      <c r="J38" s="318"/>
      <c r="K38" s="318"/>
    </row>
    <row r="39" spans="1:30" s="1354" customFormat="1" ht="42" customHeight="1">
      <c r="A39" s="85" t="s">
        <v>307</v>
      </c>
      <c r="B39" s="85" t="s">
        <v>951</v>
      </c>
      <c r="C39" s="1494" t="s">
        <v>952</v>
      </c>
      <c r="D39" s="287"/>
      <c r="E39" s="285"/>
      <c r="F39" s="287"/>
      <c r="G39" s="110">
        <v>30000</v>
      </c>
      <c r="H39" s="110"/>
      <c r="I39" s="1770"/>
      <c r="J39" s="1770"/>
      <c r="K39" s="1770"/>
      <c r="L39" s="1770"/>
      <c r="M39" s="1770"/>
      <c r="N39" s="1770"/>
      <c r="O39" s="1770"/>
      <c r="P39" s="1770"/>
      <c r="Q39" s="1770"/>
      <c r="R39" s="1770"/>
      <c r="S39" s="1770"/>
      <c r="T39" s="1770"/>
      <c r="U39" s="1770"/>
      <c r="V39" s="1770"/>
      <c r="W39" s="1770"/>
      <c r="X39" s="1770"/>
      <c r="Y39" s="1770"/>
      <c r="Z39" s="1770"/>
      <c r="AA39" s="1770"/>
      <c r="AB39" s="1770"/>
      <c r="AC39" s="1770"/>
      <c r="AD39" s="1770"/>
    </row>
    <row r="40" spans="1:30">
      <c r="A40" s="1492" t="s">
        <v>51</v>
      </c>
      <c r="B40" s="85">
        <v>66</v>
      </c>
      <c r="C40" s="1494" t="s">
        <v>221</v>
      </c>
      <c r="D40" s="287"/>
      <c r="E40" s="288"/>
      <c r="F40" s="288"/>
      <c r="G40" s="288">
        <f>G39</f>
        <v>30000</v>
      </c>
      <c r="H40" s="285"/>
      <c r="I40" s="318"/>
      <c r="J40" s="318"/>
      <c r="K40" s="318"/>
    </row>
    <row r="41" spans="1:30" s="83" customFormat="1">
      <c r="A41" s="885" t="s">
        <v>51</v>
      </c>
      <c r="B41" s="98">
        <v>0.10199999999999999</v>
      </c>
      <c r="C41" s="92" t="s">
        <v>527</v>
      </c>
      <c r="D41" s="285"/>
      <c r="E41" s="288"/>
      <c r="F41" s="292"/>
      <c r="G41" s="288">
        <f>G40</f>
        <v>30000</v>
      </c>
      <c r="H41" s="285"/>
      <c r="I41" s="104"/>
      <c r="J41" s="104"/>
      <c r="K41" s="104"/>
      <c r="L41" s="104"/>
      <c r="M41" s="104"/>
      <c r="N41" s="104"/>
      <c r="O41" s="104"/>
      <c r="P41" s="104"/>
      <c r="Q41" s="104"/>
      <c r="R41" s="104"/>
      <c r="S41" s="104"/>
      <c r="T41" s="104"/>
      <c r="U41" s="104"/>
      <c r="V41" s="104"/>
      <c r="W41" s="104"/>
      <c r="X41" s="104"/>
      <c r="Y41" s="104"/>
      <c r="Z41" s="104"/>
      <c r="AA41" s="104"/>
      <c r="AB41" s="104"/>
      <c r="AC41" s="104"/>
      <c r="AD41" s="104"/>
    </row>
    <row r="42" spans="1:30" s="83" customFormat="1">
      <c r="A42" s="885"/>
      <c r="B42" s="98"/>
      <c r="C42" s="92"/>
      <c r="D42" s="110"/>
      <c r="E42" s="287"/>
      <c r="F42" s="287"/>
      <c r="G42" s="110"/>
      <c r="H42" s="110"/>
      <c r="I42" s="104"/>
      <c r="J42" s="104"/>
      <c r="K42" s="104"/>
      <c r="L42" s="104"/>
      <c r="M42" s="104"/>
      <c r="N42" s="104"/>
      <c r="O42" s="104"/>
      <c r="P42" s="104"/>
      <c r="Q42" s="104"/>
      <c r="R42" s="104"/>
      <c r="S42" s="104"/>
      <c r="T42" s="104"/>
      <c r="U42" s="104"/>
      <c r="V42" s="104"/>
      <c r="W42" s="104"/>
      <c r="X42" s="104"/>
      <c r="Y42" s="104"/>
      <c r="Z42" s="104"/>
      <c r="AA42" s="104"/>
      <c r="AB42" s="104"/>
      <c r="AC42" s="104"/>
      <c r="AD42" s="104"/>
    </row>
    <row r="43" spans="1:30" s="83" customFormat="1">
      <c r="A43" s="885"/>
      <c r="B43" s="98">
        <v>0.105</v>
      </c>
      <c r="C43" s="92" t="s">
        <v>223</v>
      </c>
      <c r="D43" s="1014"/>
      <c r="E43" s="329"/>
      <c r="F43" s="329"/>
      <c r="G43" s="1014"/>
      <c r="H43" s="1014"/>
      <c r="I43" s="104"/>
      <c r="J43" s="104"/>
      <c r="K43" s="104"/>
      <c r="L43" s="104"/>
      <c r="M43" s="104"/>
      <c r="N43" s="104"/>
      <c r="O43" s="104"/>
      <c r="P43" s="104"/>
      <c r="Q43" s="104"/>
      <c r="R43" s="104"/>
      <c r="S43" s="104"/>
      <c r="T43" s="104"/>
      <c r="U43" s="104"/>
      <c r="V43" s="104"/>
      <c r="W43" s="104"/>
      <c r="X43" s="104"/>
      <c r="Y43" s="104"/>
      <c r="Z43" s="104"/>
      <c r="AA43" s="104"/>
      <c r="AB43" s="104"/>
      <c r="AC43" s="104"/>
      <c r="AD43" s="104"/>
    </row>
    <row r="44" spans="1:30" s="83" customFormat="1">
      <c r="A44" s="885"/>
      <c r="B44" s="85">
        <v>67</v>
      </c>
      <c r="C44" s="902" t="s">
        <v>529</v>
      </c>
      <c r="D44" s="1014"/>
      <c r="E44" s="329"/>
      <c r="F44" s="329"/>
      <c r="G44" s="1014"/>
      <c r="H44" s="1014"/>
      <c r="I44" s="104"/>
      <c r="J44" s="104"/>
      <c r="K44" s="104"/>
      <c r="L44" s="104"/>
      <c r="M44" s="104"/>
      <c r="N44" s="104"/>
      <c r="O44" s="104"/>
      <c r="P44" s="104"/>
      <c r="Q44" s="104"/>
      <c r="R44" s="104"/>
      <c r="S44" s="104"/>
      <c r="T44" s="104"/>
      <c r="U44" s="104"/>
      <c r="V44" s="104"/>
      <c r="W44" s="104"/>
      <c r="X44" s="104"/>
      <c r="Y44" s="104"/>
      <c r="Z44" s="104"/>
      <c r="AA44" s="104"/>
      <c r="AB44" s="104"/>
      <c r="AC44" s="104"/>
      <c r="AD44" s="104"/>
    </row>
    <row r="45" spans="1:30" s="83" customFormat="1">
      <c r="A45" s="885"/>
      <c r="B45" s="117" t="s">
        <v>215</v>
      </c>
      <c r="C45" s="902" t="s">
        <v>94</v>
      </c>
      <c r="D45" s="285"/>
      <c r="E45" s="291"/>
      <c r="F45" s="290"/>
      <c r="G45" s="129">
        <v>5281</v>
      </c>
      <c r="H45" s="110" t="s">
        <v>303</v>
      </c>
      <c r="I45" s="104"/>
      <c r="J45" s="104"/>
      <c r="K45" s="104"/>
      <c r="L45" s="104"/>
      <c r="M45" s="104"/>
      <c r="N45" s="104"/>
      <c r="O45" s="104"/>
      <c r="P45" s="104"/>
      <c r="Q45" s="104"/>
      <c r="R45" s="104"/>
      <c r="S45" s="104"/>
      <c r="T45" s="104"/>
      <c r="U45" s="104"/>
      <c r="V45" s="104"/>
      <c r="W45" s="104"/>
      <c r="X45" s="104"/>
      <c r="Y45" s="104"/>
      <c r="Z45" s="104"/>
      <c r="AA45" s="104"/>
      <c r="AB45" s="104"/>
      <c r="AC45" s="104"/>
      <c r="AD45" s="104"/>
    </row>
    <row r="46" spans="1:30" s="83" customFormat="1">
      <c r="A46" s="885" t="s">
        <v>51</v>
      </c>
      <c r="B46" s="85">
        <v>67</v>
      </c>
      <c r="C46" s="902" t="s">
        <v>529</v>
      </c>
      <c r="D46" s="285"/>
      <c r="E46" s="291"/>
      <c r="F46" s="290"/>
      <c r="G46" s="129">
        <f t="shared" ref="G46:G47" si="3">G45</f>
        <v>5281</v>
      </c>
      <c r="H46" s="110"/>
      <c r="I46" s="104"/>
      <c r="J46" s="104"/>
      <c r="K46" s="104"/>
      <c r="L46" s="104"/>
      <c r="M46" s="104"/>
      <c r="N46" s="104"/>
      <c r="O46" s="104"/>
      <c r="P46" s="104"/>
      <c r="Q46" s="104"/>
      <c r="R46" s="104"/>
      <c r="S46" s="104"/>
      <c r="T46" s="104"/>
      <c r="U46" s="104"/>
      <c r="V46" s="104"/>
      <c r="W46" s="104"/>
      <c r="X46" s="104"/>
      <c r="Y46" s="104"/>
      <c r="Z46" s="104"/>
      <c r="AA46" s="104"/>
      <c r="AB46" s="104"/>
      <c r="AC46" s="104"/>
      <c r="AD46" s="104"/>
    </row>
    <row r="47" spans="1:30" s="83" customFormat="1">
      <c r="A47" s="885" t="s">
        <v>51</v>
      </c>
      <c r="B47" s="98">
        <v>0.105</v>
      </c>
      <c r="C47" s="92" t="s">
        <v>223</v>
      </c>
      <c r="D47" s="285"/>
      <c r="E47" s="288"/>
      <c r="F47" s="292"/>
      <c r="G47" s="996">
        <f t="shared" si="3"/>
        <v>5281</v>
      </c>
      <c r="H47" s="110"/>
      <c r="I47" s="104"/>
      <c r="J47" s="104"/>
      <c r="K47" s="104"/>
      <c r="L47" s="104"/>
      <c r="M47" s="104"/>
      <c r="N47" s="104"/>
      <c r="O47" s="104"/>
      <c r="P47" s="104"/>
      <c r="Q47" s="104"/>
      <c r="R47" s="104"/>
      <c r="S47" s="104"/>
      <c r="T47" s="104"/>
      <c r="U47" s="104"/>
      <c r="V47" s="104"/>
      <c r="W47" s="104"/>
      <c r="X47" s="104"/>
      <c r="Y47" s="104"/>
      <c r="Z47" s="104"/>
      <c r="AA47" s="104"/>
      <c r="AB47" s="104"/>
      <c r="AC47" s="104"/>
      <c r="AD47" s="104"/>
    </row>
    <row r="48" spans="1:30" s="83" customFormat="1">
      <c r="A48" s="885"/>
      <c r="B48" s="85"/>
      <c r="C48" s="902"/>
      <c r="D48" s="110"/>
      <c r="E48" s="287"/>
      <c r="F48" s="287"/>
      <c r="G48" s="110"/>
      <c r="H48" s="110"/>
      <c r="I48" s="104"/>
      <c r="J48" s="104"/>
      <c r="K48" s="104"/>
      <c r="L48" s="104"/>
      <c r="M48" s="104"/>
      <c r="N48" s="104"/>
      <c r="O48" s="104"/>
      <c r="P48" s="104"/>
      <c r="Q48" s="104"/>
      <c r="R48" s="104"/>
      <c r="S48" s="104"/>
      <c r="T48" s="104"/>
      <c r="U48" s="104"/>
      <c r="V48" s="104"/>
      <c r="W48" s="104"/>
      <c r="X48" s="104"/>
      <c r="Y48" s="104"/>
      <c r="Z48" s="104"/>
      <c r="AA48" s="104"/>
      <c r="AB48" s="104"/>
      <c r="AC48" s="104"/>
      <c r="AD48" s="104"/>
    </row>
    <row r="49" spans="1:30" s="83" customFormat="1">
      <c r="A49" s="885"/>
      <c r="B49" s="98">
        <v>0.2</v>
      </c>
      <c r="C49" s="92" t="s">
        <v>530</v>
      </c>
      <c r="D49" s="1007"/>
      <c r="E49" s="330"/>
      <c r="F49" s="330"/>
      <c r="G49" s="1007"/>
      <c r="H49" s="1007"/>
      <c r="I49" s="104"/>
      <c r="J49" s="104"/>
      <c r="K49" s="104"/>
      <c r="L49" s="104"/>
      <c r="M49" s="104"/>
      <c r="N49" s="104"/>
      <c r="O49" s="104"/>
      <c r="P49" s="104"/>
      <c r="Q49" s="104"/>
      <c r="R49" s="104"/>
      <c r="S49" s="104"/>
      <c r="T49" s="104"/>
      <c r="U49" s="104"/>
      <c r="V49" s="104"/>
      <c r="W49" s="104"/>
      <c r="X49" s="104"/>
      <c r="Y49" s="104"/>
      <c r="Z49" s="104"/>
      <c r="AA49" s="104"/>
      <c r="AB49" s="104"/>
      <c r="AC49" s="104"/>
      <c r="AD49" s="104"/>
    </row>
    <row r="50" spans="1:30" s="83" customFormat="1">
      <c r="A50" s="885"/>
      <c r="B50" s="85">
        <v>68</v>
      </c>
      <c r="C50" s="902" t="s">
        <v>531</v>
      </c>
      <c r="D50" s="1007"/>
      <c r="E50" s="330"/>
      <c r="F50" s="330"/>
      <c r="G50" s="1007"/>
      <c r="H50" s="1007"/>
      <c r="I50" s="104"/>
      <c r="J50" s="104"/>
      <c r="K50" s="104"/>
      <c r="L50" s="104"/>
      <c r="M50" s="104"/>
      <c r="N50" s="104"/>
      <c r="O50" s="104"/>
      <c r="P50" s="104"/>
      <c r="Q50" s="104"/>
      <c r="R50" s="104"/>
      <c r="S50" s="104"/>
      <c r="T50" s="104"/>
      <c r="U50" s="104"/>
      <c r="V50" s="104"/>
      <c r="W50" s="104"/>
      <c r="X50" s="104"/>
      <c r="Y50" s="104"/>
      <c r="Z50" s="104"/>
      <c r="AA50" s="104"/>
      <c r="AB50" s="104"/>
      <c r="AC50" s="104"/>
      <c r="AD50" s="104"/>
    </row>
    <row r="51" spans="1:30" s="83" customFormat="1">
      <c r="A51" s="885"/>
      <c r="B51" s="85">
        <v>62</v>
      </c>
      <c r="C51" s="902" t="s">
        <v>532</v>
      </c>
      <c r="D51" s="1007"/>
      <c r="E51" s="329"/>
      <c r="F51" s="329"/>
      <c r="G51" s="1014"/>
      <c r="H51" s="1014"/>
      <c r="I51" s="104"/>
      <c r="J51" s="104"/>
      <c r="K51" s="104"/>
      <c r="L51" s="104"/>
      <c r="M51" s="104"/>
      <c r="N51" s="104"/>
      <c r="O51" s="104"/>
      <c r="P51" s="104"/>
      <c r="Q51" s="104"/>
      <c r="R51" s="104"/>
      <c r="S51" s="104"/>
      <c r="T51" s="104"/>
      <c r="U51" s="104"/>
      <c r="V51" s="104"/>
      <c r="W51" s="104"/>
      <c r="X51" s="104"/>
      <c r="Y51" s="104"/>
      <c r="Z51" s="104"/>
      <c r="AA51" s="104"/>
      <c r="AB51" s="104"/>
      <c r="AC51" s="104"/>
      <c r="AD51" s="104"/>
    </row>
    <row r="52" spans="1:30" s="83" customFormat="1">
      <c r="A52" s="885"/>
      <c r="B52" s="117" t="s">
        <v>533</v>
      </c>
      <c r="C52" s="902" t="s">
        <v>60</v>
      </c>
      <c r="D52" s="287"/>
      <c r="E52" s="328"/>
      <c r="F52" s="294"/>
      <c r="G52" s="286">
        <v>500</v>
      </c>
      <c r="H52" s="286"/>
      <c r="I52" s="104"/>
      <c r="J52" s="104"/>
      <c r="K52" s="104"/>
      <c r="L52" s="104"/>
      <c r="M52" s="104"/>
      <c r="N52" s="104"/>
      <c r="O52" s="104"/>
      <c r="P52" s="104"/>
      <c r="Q52" s="104"/>
      <c r="R52" s="104"/>
      <c r="S52" s="104"/>
      <c r="T52" s="104"/>
      <c r="U52" s="104"/>
      <c r="V52" s="104"/>
      <c r="W52" s="104"/>
      <c r="X52" s="104"/>
      <c r="Y52" s="104"/>
      <c r="Z52" s="104"/>
      <c r="AA52" s="104"/>
      <c r="AB52" s="104"/>
      <c r="AC52" s="104"/>
      <c r="AD52" s="104"/>
    </row>
    <row r="53" spans="1:30" s="83" customFormat="1">
      <c r="A53" s="885" t="s">
        <v>51</v>
      </c>
      <c r="B53" s="85">
        <v>62</v>
      </c>
      <c r="C53" s="902" t="s">
        <v>532</v>
      </c>
      <c r="D53" s="287"/>
      <c r="E53" s="288"/>
      <c r="F53" s="292"/>
      <c r="G53" s="288">
        <f>SUM(G52:G52)</f>
        <v>500</v>
      </c>
      <c r="H53" s="285"/>
      <c r="I53" s="104"/>
      <c r="J53" s="104"/>
      <c r="K53" s="104"/>
      <c r="L53" s="104"/>
      <c r="M53" s="104"/>
      <c r="N53" s="104"/>
      <c r="O53" s="104"/>
      <c r="P53" s="104"/>
      <c r="Q53" s="104"/>
      <c r="R53" s="104"/>
      <c r="S53" s="104"/>
      <c r="T53" s="104"/>
      <c r="U53" s="104"/>
      <c r="V53" s="104"/>
      <c r="W53" s="104"/>
      <c r="X53" s="104"/>
      <c r="Y53" s="104"/>
      <c r="Z53" s="104"/>
      <c r="AA53" s="104"/>
      <c r="AB53" s="104"/>
      <c r="AC53" s="104"/>
      <c r="AD53" s="104"/>
    </row>
    <row r="54" spans="1:30" s="83" customFormat="1">
      <c r="A54" s="885" t="s">
        <v>51</v>
      </c>
      <c r="B54" s="85">
        <v>68</v>
      </c>
      <c r="C54" s="902" t="s">
        <v>531</v>
      </c>
      <c r="D54" s="287"/>
      <c r="E54" s="291"/>
      <c r="F54" s="290"/>
      <c r="G54" s="291">
        <f>G53</f>
        <v>500</v>
      </c>
      <c r="H54" s="285"/>
      <c r="I54" s="104"/>
      <c r="J54" s="104"/>
      <c r="K54" s="104"/>
      <c r="L54" s="104"/>
      <c r="M54" s="104"/>
      <c r="N54" s="104"/>
      <c r="O54" s="104"/>
      <c r="P54" s="104"/>
      <c r="Q54" s="104"/>
      <c r="R54" s="104"/>
      <c r="S54" s="104"/>
      <c r="T54" s="104"/>
      <c r="U54" s="104"/>
      <c r="V54" s="104"/>
      <c r="W54" s="104"/>
      <c r="X54" s="104"/>
      <c r="Y54" s="104"/>
      <c r="Z54" s="104"/>
      <c r="AA54" s="104"/>
      <c r="AB54" s="104"/>
      <c r="AC54" s="104"/>
      <c r="AD54" s="104"/>
    </row>
    <row r="55" spans="1:30" s="83" customFormat="1">
      <c r="A55" s="885" t="s">
        <v>51</v>
      </c>
      <c r="B55" s="98">
        <v>0.2</v>
      </c>
      <c r="C55" s="92" t="s">
        <v>530</v>
      </c>
      <c r="D55" s="287"/>
      <c r="E55" s="291"/>
      <c r="F55" s="290"/>
      <c r="G55" s="291">
        <f t="shared" ref="G55" si="4">G54</f>
        <v>500</v>
      </c>
      <c r="H55" s="285"/>
      <c r="I55" s="104"/>
      <c r="J55" s="104"/>
      <c r="K55" s="104"/>
      <c r="L55" s="104"/>
      <c r="M55" s="104"/>
      <c r="N55" s="104"/>
      <c r="O55" s="104"/>
      <c r="P55" s="104"/>
      <c r="Q55" s="104"/>
      <c r="R55" s="104"/>
      <c r="S55" s="104"/>
      <c r="T55" s="104"/>
      <c r="U55" s="104"/>
      <c r="V55" s="104"/>
      <c r="W55" s="104"/>
      <c r="X55" s="104"/>
      <c r="Y55" s="104"/>
      <c r="Z55" s="104"/>
      <c r="AA55" s="104"/>
      <c r="AB55" s="104"/>
      <c r="AC55" s="104"/>
      <c r="AD55" s="104"/>
    </row>
    <row r="56" spans="1:30" s="83" customFormat="1">
      <c r="A56" s="902" t="s">
        <v>51</v>
      </c>
      <c r="B56" s="91">
        <v>2851</v>
      </c>
      <c r="C56" s="92" t="s">
        <v>75</v>
      </c>
      <c r="D56" s="291"/>
      <c r="E56" s="288"/>
      <c r="F56" s="292"/>
      <c r="G56" s="288">
        <f>G55+G47+G41+G35</f>
        <v>76967</v>
      </c>
      <c r="H56" s="110"/>
      <c r="I56" s="104"/>
      <c r="J56" s="104"/>
      <c r="K56" s="104"/>
      <c r="L56" s="104"/>
      <c r="M56" s="104"/>
      <c r="N56" s="104"/>
      <c r="O56" s="104"/>
      <c r="P56" s="104"/>
      <c r="Q56" s="104"/>
      <c r="R56" s="104"/>
      <c r="S56" s="104"/>
      <c r="T56" s="104"/>
      <c r="U56" s="104"/>
      <c r="V56" s="104"/>
      <c r="W56" s="104"/>
      <c r="X56" s="104"/>
      <c r="Y56" s="104"/>
      <c r="Z56" s="104"/>
      <c r="AA56" s="104"/>
      <c r="AB56" s="104"/>
      <c r="AC56" s="104"/>
      <c r="AD56" s="104"/>
    </row>
    <row r="57" spans="1:30" s="83" customFormat="1">
      <c r="A57" s="102" t="s">
        <v>51</v>
      </c>
      <c r="B57" s="116"/>
      <c r="C57" s="103" t="s">
        <v>55</v>
      </c>
      <c r="D57" s="288"/>
      <c r="E57" s="288"/>
      <c r="F57" s="292"/>
      <c r="G57" s="288">
        <f>G56</f>
        <v>76967</v>
      </c>
      <c r="H57" s="285"/>
      <c r="I57" s="104"/>
      <c r="J57" s="104"/>
      <c r="K57" s="104"/>
      <c r="L57" s="104"/>
      <c r="M57" s="104"/>
      <c r="N57" s="104"/>
      <c r="O57" s="104"/>
      <c r="P57" s="104"/>
      <c r="Q57" s="104"/>
      <c r="R57" s="104"/>
      <c r="S57" s="104"/>
      <c r="T57" s="104"/>
      <c r="U57" s="104"/>
      <c r="V57" s="104"/>
      <c r="W57" s="104"/>
      <c r="X57" s="104"/>
      <c r="Y57" s="104"/>
      <c r="Z57" s="104"/>
      <c r="AA57" s="104"/>
      <c r="AB57" s="104"/>
      <c r="AC57" s="104"/>
      <c r="AD57" s="104"/>
    </row>
    <row r="58" spans="1:30" s="83" customFormat="1" ht="12" customHeight="1">
      <c r="A58" s="885"/>
      <c r="B58" s="85"/>
      <c r="C58" s="92"/>
      <c r="D58" s="110"/>
      <c r="E58" s="287"/>
      <c r="F58" s="287"/>
      <c r="G58" s="110"/>
      <c r="H58" s="110"/>
      <c r="I58" s="104"/>
      <c r="J58" s="104"/>
      <c r="K58" s="104"/>
      <c r="L58" s="104"/>
      <c r="M58" s="104"/>
      <c r="N58" s="104"/>
      <c r="O58" s="104"/>
      <c r="P58" s="104"/>
      <c r="Q58" s="104"/>
      <c r="R58" s="104"/>
      <c r="S58" s="104"/>
      <c r="T58" s="104"/>
      <c r="U58" s="104"/>
      <c r="V58" s="104"/>
      <c r="W58" s="104"/>
      <c r="X58" s="104"/>
      <c r="Y58" s="104"/>
      <c r="Z58" s="104"/>
      <c r="AA58" s="104"/>
      <c r="AB58" s="104"/>
      <c r="AC58" s="104"/>
      <c r="AD58" s="104"/>
    </row>
    <row r="59" spans="1:30" s="83" customFormat="1">
      <c r="A59" s="885"/>
      <c r="B59" s="85"/>
      <c r="C59" s="92" t="s">
        <v>11</v>
      </c>
      <c r="D59" s="110"/>
      <c r="E59" s="287"/>
      <c r="F59" s="287"/>
      <c r="G59" s="110"/>
      <c r="H59" s="110"/>
      <c r="I59" s="104"/>
      <c r="J59" s="104"/>
      <c r="K59" s="104"/>
      <c r="L59" s="104"/>
      <c r="M59" s="104"/>
      <c r="N59" s="104"/>
      <c r="O59" s="104"/>
      <c r="P59" s="104"/>
      <c r="Q59" s="104"/>
      <c r="R59" s="104"/>
      <c r="S59" s="104"/>
      <c r="T59" s="104"/>
      <c r="U59" s="104"/>
      <c r="V59" s="104"/>
      <c r="W59" s="104"/>
      <c r="X59" s="104"/>
      <c r="Y59" s="104"/>
      <c r="Z59" s="104"/>
      <c r="AA59" s="104"/>
      <c r="AB59" s="104"/>
      <c r="AC59" s="104"/>
      <c r="AD59" s="104"/>
    </row>
    <row r="60" spans="1:30" s="83" customFormat="1" ht="26.4">
      <c r="A60" s="85"/>
      <c r="B60" s="180">
        <v>4851</v>
      </c>
      <c r="C60" s="154" t="s">
        <v>990</v>
      </c>
      <c r="D60" s="110"/>
      <c r="E60" s="287"/>
      <c r="F60" s="287"/>
      <c r="G60" s="110"/>
      <c r="H60" s="110"/>
      <c r="I60" s="104"/>
      <c r="J60" s="104"/>
      <c r="K60" s="104"/>
      <c r="L60" s="104"/>
      <c r="M60" s="104"/>
      <c r="N60" s="104"/>
      <c r="O60" s="104"/>
      <c r="P60" s="104"/>
      <c r="Q60" s="104"/>
      <c r="R60" s="104"/>
      <c r="S60" s="104"/>
      <c r="T60" s="104"/>
      <c r="U60" s="104"/>
      <c r="V60" s="104"/>
      <c r="W60" s="104"/>
      <c r="X60" s="104"/>
      <c r="Y60" s="104"/>
      <c r="Z60" s="104"/>
      <c r="AA60" s="104"/>
      <c r="AB60" s="104"/>
      <c r="AC60" s="104"/>
      <c r="AD60" s="104"/>
    </row>
    <row r="61" spans="1:30" s="83" customFormat="1">
      <c r="A61" s="1408"/>
      <c r="B61" s="120">
        <v>0.10100000000000001</v>
      </c>
      <c r="C61" s="92" t="s">
        <v>991</v>
      </c>
      <c r="D61" s="110"/>
      <c r="E61" s="287"/>
      <c r="F61" s="287"/>
      <c r="G61" s="110"/>
      <c r="H61" s="110"/>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1:30" s="83" customFormat="1" ht="14.4" customHeight="1">
      <c r="A62" s="85" t="s">
        <v>307</v>
      </c>
      <c r="B62" s="85" t="s">
        <v>191</v>
      </c>
      <c r="C62" s="1706" t="s">
        <v>1030</v>
      </c>
      <c r="D62" s="1706"/>
      <c r="E62" s="291"/>
      <c r="F62" s="291"/>
      <c r="G62" s="129">
        <v>3392</v>
      </c>
      <c r="H62" s="110"/>
      <c r="I62" s="104"/>
      <c r="J62" s="104"/>
      <c r="K62" s="104"/>
      <c r="L62" s="104"/>
      <c r="M62" s="104"/>
      <c r="N62" s="104"/>
      <c r="O62" s="104"/>
      <c r="P62" s="104"/>
      <c r="Q62" s="104"/>
      <c r="R62" s="104"/>
      <c r="S62" s="104"/>
      <c r="T62" s="104"/>
      <c r="U62" s="104"/>
      <c r="V62" s="104"/>
      <c r="W62" s="104"/>
      <c r="X62" s="104"/>
      <c r="Y62" s="104"/>
      <c r="Z62" s="104"/>
      <c r="AA62" s="104"/>
      <c r="AB62" s="104"/>
      <c r="AC62" s="104"/>
      <c r="AD62" s="104"/>
    </row>
    <row r="63" spans="1:30" s="83" customFormat="1">
      <c r="A63" s="1619" t="s">
        <v>51</v>
      </c>
      <c r="B63" s="120">
        <v>0.10100000000000001</v>
      </c>
      <c r="C63" s="92" t="s">
        <v>991</v>
      </c>
      <c r="D63" s="110"/>
      <c r="E63" s="291"/>
      <c r="F63" s="291"/>
      <c r="G63" s="129">
        <f>G62</f>
        <v>3392</v>
      </c>
      <c r="H63" s="110"/>
      <c r="I63" s="104"/>
      <c r="J63" s="104"/>
      <c r="K63" s="104"/>
      <c r="L63" s="104"/>
      <c r="M63" s="104"/>
      <c r="N63" s="104"/>
      <c r="O63" s="104"/>
      <c r="P63" s="104"/>
      <c r="Q63" s="104"/>
      <c r="R63" s="104"/>
      <c r="S63" s="104"/>
      <c r="T63" s="104"/>
      <c r="U63" s="104"/>
      <c r="V63" s="104"/>
      <c r="W63" s="104"/>
      <c r="X63" s="104"/>
      <c r="Y63" s="104"/>
      <c r="Z63" s="104"/>
      <c r="AA63" s="104"/>
      <c r="AB63" s="104"/>
      <c r="AC63" s="104"/>
      <c r="AD63" s="104"/>
    </row>
    <row r="64" spans="1:30" s="83" customFormat="1" ht="26.4">
      <c r="A64" s="1408" t="s">
        <v>51</v>
      </c>
      <c r="B64" s="180">
        <v>4851</v>
      </c>
      <c r="C64" s="154" t="s">
        <v>990</v>
      </c>
      <c r="D64" s="110"/>
      <c r="E64" s="288"/>
      <c r="F64" s="288"/>
      <c r="G64" s="996">
        <f>G63</f>
        <v>3392</v>
      </c>
      <c r="H64" s="110"/>
      <c r="I64" s="104"/>
      <c r="J64" s="104"/>
      <c r="K64" s="104"/>
      <c r="L64" s="104"/>
      <c r="M64" s="104"/>
      <c r="N64" s="104"/>
      <c r="O64" s="104"/>
      <c r="P64" s="104"/>
      <c r="Q64" s="104"/>
      <c r="R64" s="104"/>
      <c r="S64" s="104"/>
      <c r="T64" s="104"/>
      <c r="U64" s="104"/>
      <c r="V64" s="104"/>
      <c r="W64" s="104"/>
      <c r="X64" s="104"/>
      <c r="Y64" s="104"/>
      <c r="Z64" s="104"/>
      <c r="AA64" s="104"/>
      <c r="AB64" s="104"/>
      <c r="AC64" s="104"/>
      <c r="AD64" s="104"/>
    </row>
    <row r="65" spans="1:30" s="83" customFormat="1">
      <c r="A65" s="102" t="s">
        <v>51</v>
      </c>
      <c r="B65" s="116"/>
      <c r="C65" s="103" t="s">
        <v>11</v>
      </c>
      <c r="D65" s="288"/>
      <c r="E65" s="288"/>
      <c r="F65" s="288"/>
      <c r="G65" s="288">
        <f>G64</f>
        <v>3392</v>
      </c>
      <c r="H65" s="285"/>
      <c r="I65" s="104"/>
      <c r="J65" s="104"/>
      <c r="K65" s="104"/>
      <c r="L65" s="104"/>
      <c r="M65" s="104"/>
      <c r="N65" s="104"/>
      <c r="O65" s="104"/>
      <c r="P65" s="104"/>
      <c r="Q65" s="104"/>
      <c r="R65" s="104"/>
      <c r="S65" s="104"/>
      <c r="T65" s="104"/>
      <c r="U65" s="104"/>
      <c r="V65" s="104"/>
      <c r="W65" s="104"/>
      <c r="X65" s="104"/>
      <c r="Y65" s="104"/>
      <c r="Z65" s="104"/>
      <c r="AA65" s="104"/>
      <c r="AB65" s="104"/>
      <c r="AC65" s="104"/>
      <c r="AD65" s="104"/>
    </row>
    <row r="66" spans="1:30" s="83" customFormat="1">
      <c r="A66" s="102" t="s">
        <v>51</v>
      </c>
      <c r="B66" s="116"/>
      <c r="C66" s="103" t="s">
        <v>52</v>
      </c>
      <c r="D66" s="288"/>
      <c r="E66" s="288"/>
      <c r="F66" s="292"/>
      <c r="G66" s="996">
        <f>G65+G57</f>
        <v>80359</v>
      </c>
      <c r="H66" s="110"/>
      <c r="I66" s="104"/>
      <c r="J66" s="104"/>
      <c r="K66" s="104"/>
      <c r="L66" s="104"/>
      <c r="M66" s="104"/>
      <c r="N66" s="104"/>
      <c r="O66" s="104"/>
      <c r="P66" s="104"/>
      <c r="Q66" s="104"/>
      <c r="R66" s="104"/>
      <c r="S66" s="104"/>
      <c r="T66" s="104"/>
      <c r="U66" s="104"/>
      <c r="V66" s="104"/>
      <c r="W66" s="104"/>
      <c r="X66" s="104"/>
      <c r="Y66" s="104"/>
      <c r="Z66" s="104"/>
      <c r="AA66" s="104"/>
      <c r="AB66" s="104"/>
      <c r="AC66" s="104"/>
      <c r="AD66" s="104"/>
    </row>
    <row r="67" spans="1:30">
      <c r="A67" s="317" t="s">
        <v>307</v>
      </c>
      <c r="B67" s="1437" t="s">
        <v>963</v>
      </c>
      <c r="C67" s="413"/>
      <c r="D67" s="308"/>
      <c r="E67" s="308"/>
      <c r="F67" s="326"/>
      <c r="G67" s="326"/>
      <c r="H67" s="326"/>
      <c r="I67" s="318"/>
      <c r="J67" s="318"/>
      <c r="K67" s="318"/>
    </row>
    <row r="68" spans="1:30">
      <c r="A68" s="1711" t="s">
        <v>306</v>
      </c>
      <c r="B68" s="1711"/>
      <c r="C68" s="1711"/>
      <c r="D68" s="1711"/>
      <c r="E68" s="1711"/>
      <c r="F68" s="1711"/>
      <c r="G68" s="1711"/>
      <c r="H68" s="879"/>
    </row>
    <row r="69" spans="1:30">
      <c r="A69" s="631" t="s">
        <v>303</v>
      </c>
      <c r="B69" s="1708" t="s">
        <v>1031</v>
      </c>
      <c r="C69" s="1708"/>
      <c r="D69" s="1708"/>
      <c r="E69" s="1708"/>
      <c r="F69" s="1708"/>
      <c r="G69" s="1708"/>
      <c r="H69" s="890"/>
    </row>
    <row r="70" spans="1:30" ht="66" customHeight="1">
      <c r="A70" s="631"/>
      <c r="B70" s="626"/>
      <c r="C70" s="616"/>
      <c r="D70" s="616"/>
      <c r="E70" s="616"/>
      <c r="F70" s="616"/>
      <c r="G70" s="616"/>
      <c r="H70" s="890"/>
    </row>
    <row r="71" spans="1:30" ht="26.4">
      <c r="A71" s="420"/>
      <c r="B71" s="415"/>
      <c r="C71" s="414"/>
      <c r="D71" s="223" t="s">
        <v>62</v>
      </c>
      <c r="E71" s="224" t="s">
        <v>63</v>
      </c>
      <c r="F71" s="223" t="s">
        <v>54</v>
      </c>
      <c r="G71" s="224" t="s">
        <v>110</v>
      </c>
      <c r="H71" s="613"/>
    </row>
    <row r="72" spans="1:30">
      <c r="A72" s="420"/>
      <c r="B72" s="415"/>
      <c r="C72" s="414"/>
      <c r="D72" s="419">
        <f>G66-E72</f>
        <v>55311</v>
      </c>
      <c r="E72" s="419">
        <f>G29+G33</f>
        <v>25048</v>
      </c>
      <c r="F72" s="419"/>
      <c r="G72" s="419">
        <f>SUM(D72:F72)</f>
        <v>80359</v>
      </c>
      <c r="H72" s="419"/>
    </row>
    <row r="73" spans="1:30">
      <c r="A73" s="599"/>
      <c r="B73" s="1708"/>
      <c r="C73" s="1708"/>
      <c r="D73" s="1708"/>
      <c r="E73" s="1708"/>
      <c r="F73" s="1708"/>
      <c r="G73" s="1708"/>
      <c r="H73" s="1708"/>
    </row>
    <row r="74" spans="1:30">
      <c r="A74" s="599"/>
      <c r="B74" s="599"/>
      <c r="C74" s="599"/>
      <c r="D74" s="410"/>
      <c r="E74" s="410"/>
      <c r="F74" s="326"/>
      <c r="G74" s="326"/>
      <c r="H74" s="326"/>
    </row>
    <row r="75" spans="1:30">
      <c r="A75" s="599"/>
      <c r="B75" s="415"/>
      <c r="C75" s="318"/>
      <c r="D75" s="313"/>
      <c r="E75" s="313"/>
      <c r="F75" s="421"/>
      <c r="G75" s="313"/>
      <c r="H75" s="313"/>
    </row>
    <row r="76" spans="1:30">
      <c r="A76" s="599"/>
      <c r="B76" s="415"/>
      <c r="C76" s="318"/>
      <c r="D76" s="422"/>
      <c r="E76" s="422"/>
      <c r="F76" s="422"/>
      <c r="G76" s="422"/>
      <c r="H76" s="422"/>
    </row>
    <row r="77" spans="1:30">
      <c r="A77" s="599"/>
      <c r="B77" s="415"/>
      <c r="C77" s="327"/>
      <c r="D77" s="604"/>
      <c r="E77" s="423"/>
      <c r="F77" s="604"/>
      <c r="G77" s="423"/>
      <c r="H77" s="423"/>
    </row>
    <row r="78" spans="1:30">
      <c r="A78" s="599"/>
      <c r="B78" s="415"/>
      <c r="C78" s="318"/>
      <c r="D78" s="422"/>
      <c r="E78" s="422"/>
      <c r="F78" s="422"/>
      <c r="G78" s="422"/>
      <c r="H78" s="422"/>
    </row>
    <row r="79" spans="1:30">
      <c r="A79" s="599"/>
      <c r="B79" s="415"/>
      <c r="C79" s="327"/>
      <c r="D79" s="604"/>
      <c r="E79" s="423"/>
      <c r="F79" s="423"/>
      <c r="G79" s="604"/>
      <c r="H79" s="604"/>
    </row>
    <row r="80" spans="1:30">
      <c r="A80" s="599"/>
      <c r="B80" s="415"/>
      <c r="C80" s="327"/>
      <c r="D80" s="319"/>
      <c r="E80" s="319"/>
      <c r="F80" s="319"/>
      <c r="G80" s="319"/>
      <c r="H80" s="319"/>
    </row>
    <row r="81" spans="1:8">
      <c r="A81" s="599"/>
      <c r="B81" s="415"/>
      <c r="C81" s="327"/>
      <c r="D81" s="319"/>
      <c r="E81" s="319"/>
      <c r="F81" s="319"/>
      <c r="G81" s="319"/>
      <c r="H81" s="319"/>
    </row>
    <row r="82" spans="1:8">
      <c r="A82" s="599"/>
      <c r="B82" s="415"/>
      <c r="C82" s="327"/>
      <c r="D82" s="319"/>
      <c r="E82" s="319"/>
      <c r="F82" s="319"/>
      <c r="G82" s="319"/>
      <c r="H82" s="319"/>
    </row>
    <row r="83" spans="1:8">
      <c r="A83" s="599"/>
      <c r="B83" s="415"/>
      <c r="C83" s="327"/>
      <c r="D83" s="319"/>
      <c r="E83" s="319"/>
      <c r="F83" s="319"/>
      <c r="G83" s="319"/>
      <c r="H83" s="319"/>
    </row>
    <row r="84" spans="1:8">
      <c r="A84" s="599"/>
      <c r="B84" s="415"/>
      <c r="C84" s="327"/>
      <c r="D84" s="319"/>
      <c r="E84" s="319"/>
      <c r="F84" s="319"/>
      <c r="G84" s="319"/>
      <c r="H84" s="319"/>
    </row>
    <row r="85" spans="1:8">
      <c r="A85" s="599"/>
      <c r="B85" s="415"/>
      <c r="C85" s="327"/>
      <c r="D85" s="319"/>
      <c r="E85" s="319"/>
      <c r="F85" s="319"/>
      <c r="G85" s="319"/>
      <c r="H85" s="319"/>
    </row>
    <row r="86" spans="1:8">
      <c r="A86" s="599"/>
      <c r="B86" s="415"/>
      <c r="C86" s="327"/>
      <c r="D86" s="319"/>
      <c r="E86" s="319"/>
      <c r="F86" s="319"/>
      <c r="G86" s="319"/>
      <c r="H86" s="319"/>
    </row>
    <row r="87" spans="1:8">
      <c r="A87" s="599"/>
      <c r="B87" s="415"/>
      <c r="C87" s="327"/>
      <c r="D87" s="319"/>
      <c r="E87" s="319"/>
      <c r="F87" s="319"/>
      <c r="G87" s="319"/>
      <c r="H87" s="319"/>
    </row>
    <row r="88" spans="1:8">
      <c r="A88" s="599"/>
      <c r="B88" s="415"/>
      <c r="C88" s="318"/>
      <c r="D88" s="319"/>
      <c r="E88" s="319"/>
      <c r="F88" s="319"/>
      <c r="G88" s="319"/>
      <c r="H88" s="319"/>
    </row>
    <row r="89" spans="1:8">
      <c r="A89" s="599"/>
      <c r="B89" s="415"/>
      <c r="C89" s="318"/>
      <c r="D89" s="319"/>
      <c r="E89" s="319"/>
      <c r="F89" s="319"/>
      <c r="G89" s="319"/>
      <c r="H89" s="319"/>
    </row>
    <row r="90" spans="1:8">
      <c r="A90" s="599"/>
      <c r="B90" s="415"/>
      <c r="C90" s="318"/>
      <c r="D90" s="319"/>
      <c r="E90" s="319"/>
      <c r="F90" s="319"/>
      <c r="G90" s="319"/>
      <c r="H90" s="319"/>
    </row>
    <row r="91" spans="1:8">
      <c r="A91" s="599"/>
      <c r="B91" s="415"/>
      <c r="C91" s="318"/>
      <c r="D91" s="319"/>
      <c r="E91" s="319"/>
      <c r="F91" s="319"/>
      <c r="G91" s="319"/>
      <c r="H91" s="319"/>
    </row>
    <row r="92" spans="1:8">
      <c r="A92" s="599"/>
      <c r="B92" s="415"/>
      <c r="C92" s="318"/>
      <c r="D92" s="319"/>
      <c r="E92" s="319"/>
      <c r="F92" s="319"/>
      <c r="G92" s="319"/>
      <c r="H92" s="319"/>
    </row>
    <row r="93" spans="1:8">
      <c r="F93" s="320"/>
      <c r="G93" s="320"/>
      <c r="H93" s="320"/>
    </row>
    <row r="94" spans="1:8">
      <c r="F94" s="320"/>
      <c r="G94" s="320"/>
      <c r="H94" s="320"/>
    </row>
    <row r="95" spans="1:8">
      <c r="F95" s="320"/>
      <c r="G95" s="320"/>
      <c r="H95" s="320"/>
    </row>
    <row r="96" spans="1:8">
      <c r="F96" s="320"/>
      <c r="G96" s="320"/>
      <c r="H96" s="320"/>
    </row>
    <row r="97" spans="6:8">
      <c r="F97" s="320"/>
      <c r="G97" s="320"/>
      <c r="H97" s="320"/>
    </row>
    <row r="98" spans="6:8">
      <c r="F98" s="320"/>
      <c r="G98" s="320"/>
      <c r="H98" s="320"/>
    </row>
    <row r="99" spans="6:8">
      <c r="F99" s="320"/>
      <c r="G99" s="320"/>
      <c r="H99" s="320"/>
    </row>
    <row r="100" spans="6:8">
      <c r="F100" s="320"/>
      <c r="G100" s="320"/>
      <c r="H100" s="320"/>
    </row>
    <row r="101" spans="6:8">
      <c r="F101" s="320"/>
      <c r="G101" s="320"/>
      <c r="H101" s="320"/>
    </row>
    <row r="102" spans="6:8">
      <c r="F102" s="320"/>
      <c r="G102" s="320"/>
      <c r="H102" s="320"/>
    </row>
    <row r="103" spans="6:8">
      <c r="F103" s="320"/>
      <c r="G103" s="320"/>
      <c r="H103" s="320"/>
    </row>
    <row r="104" spans="6:8">
      <c r="F104" s="320"/>
      <c r="G104" s="320"/>
      <c r="H104" s="320"/>
    </row>
    <row r="105" spans="6:8">
      <c r="F105" s="320"/>
      <c r="G105" s="320"/>
      <c r="H105" s="320"/>
    </row>
    <row r="106" spans="6:8">
      <c r="F106" s="320"/>
      <c r="G106" s="320"/>
      <c r="H106" s="320"/>
    </row>
    <row r="107" spans="6:8">
      <c r="F107" s="320"/>
      <c r="G107" s="320"/>
      <c r="H107" s="320"/>
    </row>
    <row r="108" spans="6:8">
      <c r="F108" s="320"/>
      <c r="G108" s="320"/>
      <c r="H108" s="320"/>
    </row>
    <row r="109" spans="6:8">
      <c r="F109" s="320"/>
      <c r="G109" s="320"/>
      <c r="H109" s="320"/>
    </row>
  </sheetData>
  <autoFilter ref="A14:K69"/>
  <mergeCells count="9">
    <mergeCell ref="B73:H73"/>
    <mergeCell ref="A2:G2"/>
    <mergeCell ref="A1:G1"/>
    <mergeCell ref="A68:G68"/>
    <mergeCell ref="B69:G69"/>
    <mergeCell ref="C62:D62"/>
    <mergeCell ref="A3:G3"/>
    <mergeCell ref="B4:G4"/>
    <mergeCell ref="B13:G13"/>
  </mergeCells>
  <printOptions horizontalCentered="1"/>
  <pageMargins left="0.98425196850393704" right="0.98425196850393704" top="0.78740157480314965" bottom="3.9370078740157481" header="0.51181102362204722" footer="3.3464566929133861"/>
  <pageSetup paperSize="9" scale="93" firstPageNumber="24" orientation="portrait" blackAndWhite="1" useFirstPageNumber="1" r:id="rId1"/>
  <headerFooter alignWithMargins="0">
    <oddHeader xml:space="preserve">&amp;C   </oddHeader>
    <oddFooter>&amp;C&amp;"Times New Roman,Bold"&amp;P</oddFooter>
  </headerFooter>
  <rowBreaks count="1" manualBreakCount="1">
    <brk id="36" max="7" man="1"/>
  </rowBreaks>
</worksheet>
</file>

<file path=xl/worksheets/sheet14.xml><?xml version="1.0" encoding="utf-8"?>
<worksheet xmlns="http://schemas.openxmlformats.org/spreadsheetml/2006/main" xmlns:r="http://schemas.openxmlformats.org/officeDocument/2006/relationships">
  <sheetPr syncVertical="1" syncRef="A37" transitionEvaluation="1">
    <tabColor rgb="FFC00000"/>
  </sheetPr>
  <dimension ref="A1:H68"/>
  <sheetViews>
    <sheetView view="pageBreakPreview" topLeftCell="A37" zoomScaleNormal="85" zoomScaleSheetLayoutView="100" workbookViewId="0">
      <selection activeCell="A55" sqref="A55:XFD57"/>
    </sheetView>
  </sheetViews>
  <sheetFormatPr defaultColWidth="11" defaultRowHeight="13.2"/>
  <cols>
    <col min="1" max="1" width="4.88671875" style="904" customWidth="1"/>
    <col min="2" max="2" width="8.109375" style="206" customWidth="1"/>
    <col min="3" max="3" width="34.5546875" style="83" customWidth="1"/>
    <col min="4" max="4" width="6.6640625" style="97" customWidth="1"/>
    <col min="5" max="5" width="9.5546875" style="97" customWidth="1"/>
    <col min="6" max="6" width="9.5546875" style="83" customWidth="1"/>
    <col min="7" max="7" width="8.6640625" style="83" customWidth="1"/>
    <col min="8" max="8" width="3.5546875" style="83" customWidth="1"/>
    <col min="9" max="16384" width="11" style="83"/>
  </cols>
  <sheetData>
    <row r="1" spans="1:8" ht="14.1" customHeight="1">
      <c r="A1" s="1688" t="s">
        <v>534</v>
      </c>
      <c r="B1" s="1688"/>
      <c r="C1" s="1688"/>
      <c r="D1" s="1688"/>
      <c r="E1" s="1688"/>
      <c r="F1" s="1688"/>
      <c r="G1" s="1688"/>
      <c r="H1" s="895"/>
    </row>
    <row r="2" spans="1:8" ht="14.1" customHeight="1">
      <c r="A2" s="1688" t="s">
        <v>535</v>
      </c>
      <c r="B2" s="1688"/>
      <c r="C2" s="1688"/>
      <c r="D2" s="1688"/>
      <c r="E2" s="1688"/>
      <c r="F2" s="1688"/>
      <c r="G2" s="1688"/>
      <c r="H2" s="895"/>
    </row>
    <row r="3" spans="1:8" ht="14.1" customHeight="1">
      <c r="A3" s="1666" t="s">
        <v>849</v>
      </c>
      <c r="B3" s="1666"/>
      <c r="C3" s="1666"/>
      <c r="D3" s="1666"/>
      <c r="E3" s="1666"/>
      <c r="F3" s="1666"/>
      <c r="G3" s="1666"/>
      <c r="H3" s="880"/>
    </row>
    <row r="4" spans="1:8" ht="13.8">
      <c r="A4" s="31"/>
      <c r="B4" s="1667"/>
      <c r="C4" s="1667"/>
      <c r="D4" s="1667"/>
      <c r="E4" s="1667"/>
      <c r="F4" s="1667"/>
      <c r="G4" s="1667"/>
      <c r="H4" s="881"/>
    </row>
    <row r="5" spans="1:8" ht="14.1" customHeight="1">
      <c r="A5" s="31"/>
      <c r="B5" s="27"/>
      <c r="C5" s="27"/>
      <c r="D5" s="33"/>
      <c r="E5" s="34" t="s">
        <v>4</v>
      </c>
      <c r="F5" s="34" t="s">
        <v>5</v>
      </c>
      <c r="G5" s="34" t="s">
        <v>110</v>
      </c>
      <c r="H5" s="30"/>
    </row>
    <row r="6" spans="1:8" ht="16.95" customHeight="1">
      <c r="A6" s="31"/>
      <c r="B6" s="35" t="s">
        <v>6</v>
      </c>
      <c r="C6" s="27" t="s">
        <v>7</v>
      </c>
      <c r="D6" s="36" t="s">
        <v>52</v>
      </c>
      <c r="E6" s="29">
        <v>105923</v>
      </c>
      <c r="F6" s="788">
        <v>0</v>
      </c>
      <c r="G6" s="29">
        <f>SUM(E6:F6)</f>
        <v>105923</v>
      </c>
      <c r="H6" s="29"/>
    </row>
    <row r="7" spans="1:8" ht="14.1" customHeight="1">
      <c r="A7" s="31"/>
      <c r="B7" s="35" t="s">
        <v>8</v>
      </c>
      <c r="C7" s="37" t="s">
        <v>9</v>
      </c>
      <c r="D7" s="38"/>
      <c r="E7" s="30"/>
      <c r="F7" s="795"/>
      <c r="G7" s="30"/>
      <c r="H7" s="30"/>
    </row>
    <row r="8" spans="1:8" ht="14.1" customHeight="1">
      <c r="A8" s="31"/>
      <c r="B8" s="35"/>
      <c r="C8" s="37" t="s">
        <v>106</v>
      </c>
      <c r="D8" s="38" t="s">
        <v>52</v>
      </c>
      <c r="E8" s="30">
        <f>G47</f>
        <v>15306</v>
      </c>
      <c r="F8" s="796">
        <v>0</v>
      </c>
      <c r="G8" s="30">
        <f>SUM(E8:F8)</f>
        <v>15306</v>
      </c>
      <c r="H8" s="30"/>
    </row>
    <row r="9" spans="1:8" ht="14.1" customHeight="1">
      <c r="A9" s="31"/>
      <c r="B9" s="39" t="s">
        <v>51</v>
      </c>
      <c r="C9" s="27" t="s">
        <v>20</v>
      </c>
      <c r="D9" s="40" t="s">
        <v>52</v>
      </c>
      <c r="E9" s="41">
        <f>SUM(E6:E8)</f>
        <v>121229</v>
      </c>
      <c r="F9" s="787">
        <f>SUM(F6:F8)</f>
        <v>0</v>
      </c>
      <c r="G9" s="41">
        <f>SUM(E9:F9)</f>
        <v>121229</v>
      </c>
      <c r="H9" s="29"/>
    </row>
    <row r="10" spans="1:8" ht="14.1" customHeight="1">
      <c r="A10" s="31"/>
      <c r="B10" s="35"/>
      <c r="C10" s="27"/>
      <c r="D10" s="28"/>
      <c r="E10" s="28"/>
      <c r="F10" s="36"/>
      <c r="G10" s="28"/>
      <c r="H10" s="28"/>
    </row>
    <row r="11" spans="1:8" ht="12.75" customHeight="1">
      <c r="A11" s="31"/>
      <c r="B11" s="35" t="s">
        <v>21</v>
      </c>
      <c r="C11" s="27" t="s">
        <v>22</v>
      </c>
      <c r="D11" s="27"/>
      <c r="E11" s="27"/>
      <c r="F11" s="42"/>
      <c r="G11" s="27"/>
      <c r="H11" s="27"/>
    </row>
    <row r="12" spans="1:8" s="1" customFormat="1">
      <c r="A12" s="29"/>
      <c r="B12" s="619"/>
      <c r="C12" s="619"/>
      <c r="D12" s="619"/>
      <c r="E12" s="619"/>
      <c r="F12" s="619"/>
      <c r="G12" s="619"/>
      <c r="H12" s="619"/>
    </row>
    <row r="13" spans="1:8" s="1" customFormat="1" ht="13.8" thickBot="1">
      <c r="A13" s="43"/>
      <c r="B13" s="1668" t="s">
        <v>98</v>
      </c>
      <c r="C13" s="1668"/>
      <c r="D13" s="1668"/>
      <c r="E13" s="1668"/>
      <c r="F13" s="1668"/>
      <c r="G13" s="1668"/>
      <c r="H13" s="619"/>
    </row>
    <row r="14" spans="1:8" s="1" customFormat="1" ht="15" customHeight="1" thickTop="1" thickBot="1">
      <c r="A14" s="43"/>
      <c r="B14" s="281"/>
      <c r="C14" s="281" t="s">
        <v>23</v>
      </c>
      <c r="D14" s="281"/>
      <c r="E14" s="281"/>
      <c r="F14" s="281"/>
      <c r="G14" s="44" t="s">
        <v>110</v>
      </c>
      <c r="H14" s="30"/>
    </row>
    <row r="15" spans="1:8" s="340" customFormat="1" ht="14.85" customHeight="1" thickTop="1">
      <c r="A15" s="358"/>
      <c r="B15" s="359"/>
      <c r="C15" s="389" t="s">
        <v>55</v>
      </c>
      <c r="D15" s="352"/>
      <c r="E15" s="946"/>
      <c r="F15" s="946"/>
      <c r="G15" s="352"/>
      <c r="H15" s="352"/>
    </row>
    <row r="16" spans="1:8" s="340" customFormat="1" ht="14.85" customHeight="1">
      <c r="A16" s="358" t="s">
        <v>56</v>
      </c>
      <c r="B16" s="457">
        <v>2220</v>
      </c>
      <c r="C16" s="389" t="s">
        <v>536</v>
      </c>
      <c r="D16" s="341"/>
      <c r="E16" s="946"/>
      <c r="F16" s="946"/>
      <c r="G16" s="341"/>
      <c r="H16" s="341"/>
    </row>
    <row r="17" spans="1:8" s="340" customFormat="1" ht="14.85" customHeight="1">
      <c r="A17" s="358"/>
      <c r="B17" s="359">
        <v>60</v>
      </c>
      <c r="C17" s="357" t="s">
        <v>121</v>
      </c>
      <c r="D17" s="341"/>
      <c r="E17" s="1019"/>
      <c r="F17" s="1019"/>
      <c r="G17" s="341"/>
      <c r="H17" s="341"/>
    </row>
    <row r="18" spans="1:8" s="340" customFormat="1" ht="14.85" customHeight="1">
      <c r="A18" s="358"/>
      <c r="B18" s="1020">
        <v>60.000999999999998</v>
      </c>
      <c r="C18" s="389" t="s">
        <v>57</v>
      </c>
      <c r="D18" s="341"/>
      <c r="E18" s="1019"/>
      <c r="F18" s="1019"/>
      <c r="G18" s="341"/>
      <c r="H18" s="341"/>
    </row>
    <row r="19" spans="1:8" s="340" customFormat="1" ht="14.85" customHeight="1">
      <c r="A19" s="358"/>
      <c r="B19" s="456">
        <v>60</v>
      </c>
      <c r="C19" s="357" t="s">
        <v>16</v>
      </c>
      <c r="D19" s="341"/>
      <c r="E19" s="1019"/>
      <c r="F19" s="1019"/>
      <c r="G19" s="341"/>
      <c r="H19" s="341"/>
    </row>
    <row r="20" spans="1:8" s="340" customFormat="1" ht="14.85" customHeight="1">
      <c r="A20" s="358"/>
      <c r="B20" s="1021" t="s">
        <v>364</v>
      </c>
      <c r="C20" s="357" t="s">
        <v>100</v>
      </c>
      <c r="D20" s="397"/>
      <c r="E20" s="382"/>
      <c r="F20" s="354"/>
      <c r="G20" s="352">
        <v>1416</v>
      </c>
      <c r="H20" s="352" t="s">
        <v>303</v>
      </c>
    </row>
    <row r="21" spans="1:8" s="340" customFormat="1" ht="14.85" customHeight="1">
      <c r="A21" s="358" t="s">
        <v>51</v>
      </c>
      <c r="B21" s="456">
        <v>60</v>
      </c>
      <c r="C21" s="357" t="s">
        <v>16</v>
      </c>
      <c r="D21" s="393"/>
      <c r="E21" s="458"/>
      <c r="F21" s="1022"/>
      <c r="G21" s="1023">
        <f>SUM(G20:G20)</f>
        <v>1416</v>
      </c>
      <c r="H21" s="393"/>
    </row>
    <row r="22" spans="1:8" s="340" customFormat="1" ht="14.85" customHeight="1">
      <c r="A22" s="358" t="s">
        <v>51</v>
      </c>
      <c r="B22" s="1020">
        <v>60.000999999999998</v>
      </c>
      <c r="C22" s="389" t="s">
        <v>57</v>
      </c>
      <c r="D22" s="397"/>
      <c r="E22" s="356"/>
      <c r="F22" s="355"/>
      <c r="G22" s="1028">
        <f>SUM(G20:G20)</f>
        <v>1416</v>
      </c>
      <c r="H22" s="397"/>
    </row>
    <row r="23" spans="1:8" s="340" customFormat="1">
      <c r="A23" s="358"/>
      <c r="B23" s="359"/>
      <c r="C23" s="389"/>
      <c r="D23" s="352"/>
      <c r="E23" s="1019"/>
      <c r="F23" s="946"/>
      <c r="G23" s="1024"/>
      <c r="H23" s="1024"/>
    </row>
    <row r="24" spans="1:8" s="340" customFormat="1" ht="14.4" customHeight="1">
      <c r="A24" s="358"/>
      <c r="B24" s="1020">
        <v>60.100999999999999</v>
      </c>
      <c r="C24" s="389" t="s">
        <v>537</v>
      </c>
      <c r="D24" s="341"/>
      <c r="E24" s="1019"/>
      <c r="F24" s="1019"/>
      <c r="G24" s="341"/>
      <c r="H24" s="341"/>
    </row>
    <row r="25" spans="1:8" s="340" customFormat="1" ht="14.4" customHeight="1">
      <c r="A25" s="358"/>
      <c r="B25" s="1021" t="s">
        <v>136</v>
      </c>
      <c r="C25" s="357" t="s">
        <v>101</v>
      </c>
      <c r="D25" s="397"/>
      <c r="E25" s="382"/>
      <c r="F25" s="354"/>
      <c r="G25" s="1024">
        <v>10000</v>
      </c>
      <c r="H25" s="1024"/>
    </row>
    <row r="26" spans="1:8" s="340" customFormat="1" ht="14.4" customHeight="1">
      <c r="A26" s="358" t="s">
        <v>51</v>
      </c>
      <c r="B26" s="1020">
        <v>60.100999999999999</v>
      </c>
      <c r="C26" s="389" t="s">
        <v>537</v>
      </c>
      <c r="D26" s="397"/>
      <c r="E26" s="351"/>
      <c r="F26" s="350"/>
      <c r="G26" s="396">
        <f>SUM(G25:G25)</f>
        <v>10000</v>
      </c>
      <c r="H26" s="397"/>
    </row>
    <row r="27" spans="1:8" s="340" customFormat="1" ht="11.4" customHeight="1">
      <c r="A27" s="358"/>
      <c r="B27" s="457"/>
      <c r="C27" s="389"/>
      <c r="D27" s="1024"/>
      <c r="E27" s="946"/>
      <c r="F27" s="946"/>
      <c r="G27" s="1024"/>
      <c r="H27" s="1024"/>
    </row>
    <row r="28" spans="1:8" s="340" customFormat="1" ht="14.4" customHeight="1">
      <c r="A28" s="358"/>
      <c r="B28" s="1020">
        <v>60.101999999999997</v>
      </c>
      <c r="C28" s="389" t="s">
        <v>538</v>
      </c>
      <c r="D28" s="341"/>
      <c r="E28" s="1019"/>
      <c r="F28" s="1019"/>
      <c r="G28" s="341"/>
      <c r="H28" s="341"/>
    </row>
    <row r="29" spans="1:8" s="340" customFormat="1" ht="14.4" customHeight="1">
      <c r="A29" s="358"/>
      <c r="B29" s="1029">
        <v>0.44</v>
      </c>
      <c r="C29" s="357" t="s">
        <v>59</v>
      </c>
      <c r="D29" s="341"/>
      <c r="E29" s="1019"/>
      <c r="F29" s="1019"/>
      <c r="G29" s="341"/>
      <c r="H29" s="341"/>
    </row>
    <row r="30" spans="1:8" s="340" customFormat="1" ht="14.4" customHeight="1">
      <c r="A30" s="358"/>
      <c r="B30" s="1021" t="s">
        <v>459</v>
      </c>
      <c r="C30" s="357" t="s">
        <v>361</v>
      </c>
      <c r="D30" s="397"/>
      <c r="E30" s="392"/>
      <c r="F30" s="355"/>
      <c r="G30" s="1030">
        <v>290</v>
      </c>
      <c r="H30" s="352"/>
    </row>
    <row r="31" spans="1:8" s="340" customFormat="1" ht="14.4" customHeight="1">
      <c r="A31" s="358" t="s">
        <v>51</v>
      </c>
      <c r="B31" s="1029">
        <v>0.44</v>
      </c>
      <c r="C31" s="357" t="s">
        <v>59</v>
      </c>
      <c r="D31" s="397"/>
      <c r="E31" s="356"/>
      <c r="F31" s="355"/>
      <c r="G31" s="1028">
        <f>SUM(G30:G30)</f>
        <v>290</v>
      </c>
      <c r="H31" s="397"/>
    </row>
    <row r="32" spans="1:8" s="340" customFormat="1" ht="14.4" customHeight="1">
      <c r="A32" s="358" t="s">
        <v>51</v>
      </c>
      <c r="B32" s="1020">
        <v>60.101999999999997</v>
      </c>
      <c r="C32" s="389" t="s">
        <v>538</v>
      </c>
      <c r="D32" s="397"/>
      <c r="E32" s="351"/>
      <c r="F32" s="351"/>
      <c r="G32" s="351">
        <f t="shared" ref="G32" si="0">G31</f>
        <v>290</v>
      </c>
      <c r="H32" s="397"/>
    </row>
    <row r="33" spans="1:8" s="340" customFormat="1">
      <c r="A33" s="358"/>
      <c r="B33" s="457"/>
      <c r="C33" s="389"/>
      <c r="D33" s="1024"/>
      <c r="E33" s="946"/>
      <c r="F33" s="946"/>
      <c r="G33" s="1024"/>
      <c r="H33" s="1024"/>
    </row>
    <row r="34" spans="1:8" s="340" customFormat="1" ht="14.1" customHeight="1">
      <c r="A34" s="358"/>
      <c r="B34" s="1020">
        <v>60.109000000000002</v>
      </c>
      <c r="C34" s="389" t="s">
        <v>539</v>
      </c>
      <c r="D34" s="341"/>
      <c r="E34" s="1019"/>
      <c r="F34" s="1019"/>
      <c r="G34" s="341"/>
      <c r="H34" s="341"/>
    </row>
    <row r="35" spans="1:8" s="340" customFormat="1" ht="14.1" customHeight="1">
      <c r="A35" s="358"/>
      <c r="B35" s="456">
        <v>60</v>
      </c>
      <c r="C35" s="357" t="s">
        <v>16</v>
      </c>
      <c r="D35" s="341"/>
      <c r="E35" s="1019"/>
      <c r="F35" s="1019"/>
      <c r="G35" s="341"/>
      <c r="H35" s="341"/>
    </row>
    <row r="36" spans="1:8" s="340" customFormat="1" ht="14.1" customHeight="1">
      <c r="A36" s="358"/>
      <c r="B36" s="1021" t="s">
        <v>364</v>
      </c>
      <c r="C36" s="357" t="s">
        <v>100</v>
      </c>
      <c r="D36" s="397"/>
      <c r="E36" s="382"/>
      <c r="F36" s="354"/>
      <c r="G36" s="352">
        <v>600</v>
      </c>
      <c r="H36" s="352" t="s">
        <v>305</v>
      </c>
    </row>
    <row r="37" spans="1:8" s="340" customFormat="1" ht="14.1" customHeight="1">
      <c r="A37" s="358" t="s">
        <v>51</v>
      </c>
      <c r="B37" s="456">
        <v>60</v>
      </c>
      <c r="C37" s="357" t="s">
        <v>16</v>
      </c>
      <c r="D37" s="397"/>
      <c r="E37" s="351"/>
      <c r="F37" s="350"/>
      <c r="G37" s="396">
        <f>SUM(G36:G36)</f>
        <v>600</v>
      </c>
      <c r="H37" s="397"/>
    </row>
    <row r="38" spans="1:8" s="340" customFormat="1" ht="14.1" customHeight="1">
      <c r="A38" s="1025" t="s">
        <v>51</v>
      </c>
      <c r="B38" s="1026">
        <v>60.109000000000002</v>
      </c>
      <c r="C38" s="1027" t="s">
        <v>539</v>
      </c>
      <c r="D38" s="1028"/>
      <c r="E38" s="351"/>
      <c r="F38" s="350"/>
      <c r="G38" s="396">
        <f t="shared" ref="G38" si="1">G37</f>
        <v>600</v>
      </c>
      <c r="H38" s="397"/>
    </row>
    <row r="39" spans="1:8" s="340" customFormat="1" ht="14.1" customHeight="1">
      <c r="A39" s="358"/>
      <c r="B39" s="1020"/>
      <c r="C39" s="389"/>
      <c r="D39" s="352"/>
      <c r="E39" s="946"/>
      <c r="F39" s="946"/>
      <c r="G39" s="352"/>
      <c r="H39" s="352"/>
    </row>
    <row r="40" spans="1:8" s="340" customFormat="1" ht="14.1" customHeight="1">
      <c r="A40" s="358"/>
      <c r="B40" s="1031">
        <v>60.11</v>
      </c>
      <c r="C40" s="389" t="s">
        <v>446</v>
      </c>
      <c r="D40" s="341"/>
      <c r="E40" s="1019"/>
      <c r="F40" s="1019"/>
      <c r="G40" s="341"/>
      <c r="H40" s="341"/>
    </row>
    <row r="41" spans="1:8" s="340" customFormat="1" ht="14.1" customHeight="1">
      <c r="A41" s="358"/>
      <c r="B41" s="359">
        <v>62</v>
      </c>
      <c r="C41" s="357" t="s">
        <v>540</v>
      </c>
      <c r="D41" s="341"/>
      <c r="E41" s="1019"/>
      <c r="F41" s="1019"/>
      <c r="G41" s="341"/>
      <c r="H41" s="341"/>
    </row>
    <row r="42" spans="1:8" s="340" customFormat="1" ht="14.1" customHeight="1">
      <c r="A42" s="358"/>
      <c r="B42" s="1021" t="s">
        <v>447</v>
      </c>
      <c r="C42" s="357" t="s">
        <v>101</v>
      </c>
      <c r="D42" s="354"/>
      <c r="E42" s="353"/>
      <c r="F42" s="354"/>
      <c r="G42" s="353">
        <v>3000</v>
      </c>
      <c r="H42" s="353" t="s">
        <v>315</v>
      </c>
    </row>
    <row r="43" spans="1:8" s="340" customFormat="1" ht="14.1" customHeight="1">
      <c r="A43" s="358" t="s">
        <v>51</v>
      </c>
      <c r="B43" s="359">
        <v>62</v>
      </c>
      <c r="C43" s="357" t="s">
        <v>540</v>
      </c>
      <c r="D43" s="397"/>
      <c r="E43" s="351"/>
      <c r="F43" s="350"/>
      <c r="G43" s="396">
        <f>SUM(G42:G42)</f>
        <v>3000</v>
      </c>
      <c r="H43" s="397"/>
    </row>
    <row r="44" spans="1:8" s="340" customFormat="1" ht="14.1" customHeight="1">
      <c r="A44" s="358" t="s">
        <v>51</v>
      </c>
      <c r="B44" s="1031">
        <v>60.11</v>
      </c>
      <c r="C44" s="389" t="s">
        <v>446</v>
      </c>
      <c r="D44" s="397"/>
      <c r="E44" s="351"/>
      <c r="F44" s="350"/>
      <c r="G44" s="396">
        <f t="shared" ref="G44" si="2">G43</f>
        <v>3000</v>
      </c>
      <c r="H44" s="397"/>
    </row>
    <row r="45" spans="1:8" s="340" customFormat="1" ht="14.1" customHeight="1">
      <c r="A45" s="358" t="s">
        <v>51</v>
      </c>
      <c r="B45" s="359">
        <v>60</v>
      </c>
      <c r="C45" s="357" t="s">
        <v>121</v>
      </c>
      <c r="D45" s="353"/>
      <c r="E45" s="351"/>
      <c r="F45" s="351"/>
      <c r="G45" s="351">
        <f>G44+G38+G32+G26+G22</f>
        <v>15306</v>
      </c>
      <c r="H45" s="353"/>
    </row>
    <row r="46" spans="1:8" s="340" customFormat="1" ht="14.1" customHeight="1">
      <c r="A46" s="357" t="s">
        <v>51</v>
      </c>
      <c r="B46" s="457">
        <v>2220</v>
      </c>
      <c r="C46" s="389" t="s">
        <v>536</v>
      </c>
      <c r="D46" s="397"/>
      <c r="E46" s="351"/>
      <c r="F46" s="351"/>
      <c r="G46" s="351">
        <f>G45</f>
        <v>15306</v>
      </c>
      <c r="H46" s="397"/>
    </row>
    <row r="47" spans="1:8" s="340" customFormat="1" ht="14.1" customHeight="1">
      <c r="A47" s="1025" t="s">
        <v>51</v>
      </c>
      <c r="B47" s="1033"/>
      <c r="C47" s="1027" t="s">
        <v>55</v>
      </c>
      <c r="D47" s="1028"/>
      <c r="E47" s="351"/>
      <c r="F47" s="351"/>
      <c r="G47" s="351">
        <f t="shared" ref="G47:G48" si="3">G46</f>
        <v>15306</v>
      </c>
      <c r="H47" s="397"/>
    </row>
    <row r="48" spans="1:8" s="340" customFormat="1">
      <c r="A48" s="1034" t="s">
        <v>51</v>
      </c>
      <c r="B48" s="1036"/>
      <c r="C48" s="1035" t="s">
        <v>52</v>
      </c>
      <c r="D48" s="458"/>
      <c r="E48" s="458"/>
      <c r="F48" s="458"/>
      <c r="G48" s="458">
        <f t="shared" si="3"/>
        <v>15306</v>
      </c>
      <c r="H48" s="382"/>
    </row>
    <row r="49" spans="1:8" s="340" customFormat="1">
      <c r="A49" s="358"/>
      <c r="B49" s="457"/>
      <c r="C49" s="1629"/>
      <c r="D49" s="382"/>
      <c r="E49" s="382"/>
      <c r="F49" s="382"/>
      <c r="G49" s="382"/>
      <c r="H49" s="382"/>
    </row>
    <row r="50" spans="1:8" s="226" customFormat="1" ht="15" customHeight="1">
      <c r="A50" s="762" t="s">
        <v>306</v>
      </c>
      <c r="B50" s="763"/>
      <c r="C50" s="763"/>
      <c r="D50" s="764"/>
      <c r="E50" s="764"/>
      <c r="F50" s="764"/>
      <c r="G50" s="764"/>
      <c r="H50" s="764"/>
    </row>
    <row r="51" spans="1:8" s="226" customFormat="1" ht="15" customHeight="1">
      <c r="A51" s="761" t="s">
        <v>303</v>
      </c>
      <c r="B51" s="1713" t="s">
        <v>1032</v>
      </c>
      <c r="C51" s="1713"/>
      <c r="D51" s="1713"/>
      <c r="E51" s="1713"/>
      <c r="F51" s="1713"/>
      <c r="G51" s="1713"/>
      <c r="H51" s="894"/>
    </row>
    <row r="52" spans="1:8" s="226" customFormat="1" ht="15" customHeight="1">
      <c r="A52" s="761" t="s">
        <v>305</v>
      </c>
      <c r="B52" s="1713" t="s">
        <v>944</v>
      </c>
      <c r="C52" s="1713"/>
      <c r="D52" s="1713"/>
      <c r="E52" s="1713"/>
      <c r="F52" s="1713"/>
      <c r="G52" s="1713"/>
      <c r="H52" s="894"/>
    </row>
    <row r="53" spans="1:8" ht="14.7" customHeight="1">
      <c r="A53" s="774" t="s">
        <v>981</v>
      </c>
      <c r="B53" s="119" t="s">
        <v>982</v>
      </c>
      <c r="C53" s="119"/>
      <c r="D53" s="904"/>
      <c r="E53" s="904"/>
      <c r="F53" s="904"/>
      <c r="G53" s="904"/>
      <c r="H53" s="904"/>
    </row>
    <row r="54" spans="1:8">
      <c r="B54" s="904"/>
      <c r="C54" s="904"/>
      <c r="D54" s="904"/>
      <c r="E54" s="904"/>
      <c r="F54" s="904"/>
      <c r="G54" s="904"/>
      <c r="H54" s="904"/>
    </row>
    <row r="55" spans="1:8" s="104" customFormat="1">
      <c r="A55" s="1650"/>
      <c r="B55" s="96"/>
      <c r="D55" s="1345"/>
      <c r="E55" s="613"/>
      <c r="F55" s="1345"/>
      <c r="G55" s="613"/>
      <c r="H55" s="613"/>
    </row>
    <row r="56" spans="1:8" s="104" customFormat="1">
      <c r="A56" s="1650"/>
      <c r="B56" s="96"/>
      <c r="D56" s="113"/>
      <c r="E56" s="113"/>
      <c r="F56" s="113"/>
      <c r="G56" s="113"/>
      <c r="H56" s="113"/>
    </row>
    <row r="57" spans="1:8" s="104" customFormat="1">
      <c r="A57" s="1650"/>
      <c r="B57" s="96"/>
      <c r="D57" s="247"/>
      <c r="E57" s="247"/>
      <c r="F57" s="247"/>
      <c r="G57" s="247"/>
      <c r="H57" s="247"/>
    </row>
    <row r="58" spans="1:8">
      <c r="C58" s="207"/>
      <c r="D58" s="136"/>
      <c r="E58" s="136"/>
      <c r="F58" s="136"/>
      <c r="G58" s="136"/>
      <c r="H58" s="136"/>
    </row>
    <row r="59" spans="1:8">
      <c r="C59" s="207"/>
      <c r="F59" s="97"/>
      <c r="G59" s="97"/>
      <c r="H59" s="97"/>
    </row>
    <row r="60" spans="1:8">
      <c r="C60" s="207"/>
      <c r="D60" s="136"/>
      <c r="E60" s="136"/>
      <c r="F60" s="136"/>
      <c r="G60" s="136"/>
      <c r="H60" s="136"/>
    </row>
    <row r="61" spans="1:8">
      <c r="C61" s="207"/>
      <c r="F61" s="97"/>
      <c r="G61" s="97"/>
      <c r="H61" s="97"/>
    </row>
    <row r="62" spans="1:8">
      <c r="C62" s="207"/>
      <c r="F62" s="97"/>
      <c r="G62" s="97"/>
      <c r="H62" s="97"/>
    </row>
    <row r="63" spans="1:8">
      <c r="F63" s="97"/>
      <c r="G63" s="97"/>
      <c r="H63" s="97"/>
    </row>
    <row r="64" spans="1:8">
      <c r="F64" s="97"/>
      <c r="G64" s="97"/>
      <c r="H64" s="97"/>
    </row>
    <row r="67" spans="1:8">
      <c r="C67" s="126"/>
    </row>
    <row r="68" spans="1:8" s="97" customFormat="1">
      <c r="A68" s="904"/>
      <c r="B68" s="206"/>
      <c r="C68" s="126"/>
      <c r="F68" s="83"/>
      <c r="G68" s="83"/>
      <c r="H68" s="83"/>
    </row>
  </sheetData>
  <autoFilter ref="A14:H14"/>
  <mergeCells count="7">
    <mergeCell ref="B51:G51"/>
    <mergeCell ref="B52:G52"/>
    <mergeCell ref="B13:G13"/>
    <mergeCell ref="A1:G1"/>
    <mergeCell ref="A2:G2"/>
    <mergeCell ref="A3:G3"/>
    <mergeCell ref="B4:G4"/>
  </mergeCells>
  <printOptions horizontalCentered="1"/>
  <pageMargins left="0.98425196850393704" right="0.98425196850393704" top="0.78740157480314965" bottom="3.9370078740157481" header="0.51181102362204722" footer="3.3464566929133861"/>
  <pageSetup paperSize="9" scale="93" firstPageNumber="26" orientation="portrait" blackAndWhite="1" useFirstPageNumber="1" r:id="rId1"/>
  <headerFooter alignWithMargins="0">
    <oddHeader xml:space="preserve">&amp;C   </oddHeader>
    <oddFooter>&amp;C&amp;"Times New Roman,Bold"&amp;P</oddFooter>
  </headerFooter>
  <rowBreaks count="1" manualBreakCount="1">
    <brk id="39" max="7" man="1"/>
  </rowBreaks>
</worksheet>
</file>

<file path=xl/worksheets/sheet15.xml><?xml version="1.0" encoding="utf-8"?>
<worksheet xmlns="http://schemas.openxmlformats.org/spreadsheetml/2006/main" xmlns:r="http://schemas.openxmlformats.org/officeDocument/2006/relationships">
  <sheetPr syncVertical="1" syncRef="A28" transitionEvaluation="1" codeName="Sheet19">
    <tabColor rgb="FFC00000"/>
  </sheetPr>
  <dimension ref="A1:T47"/>
  <sheetViews>
    <sheetView view="pageBreakPreview" topLeftCell="A28" zoomScaleNormal="85" zoomScaleSheetLayoutView="100" workbookViewId="0">
      <selection activeCell="A33" sqref="A33:XFD35"/>
    </sheetView>
  </sheetViews>
  <sheetFormatPr defaultColWidth="11" defaultRowHeight="13.2"/>
  <cols>
    <col min="1" max="1" width="5.6640625" style="265" customWidth="1"/>
    <col min="2" max="2" width="8.109375" style="206" customWidth="1"/>
    <col min="3" max="3" width="34.5546875" style="83" customWidth="1"/>
    <col min="4" max="4" width="6.44140625" style="97" customWidth="1"/>
    <col min="5" max="5" width="9.6640625" style="97" customWidth="1"/>
    <col min="6" max="6" width="9.109375" style="83" customWidth="1"/>
    <col min="7" max="7" width="8.88671875" style="83" customWidth="1"/>
    <col min="8" max="8" width="3.44140625" style="83" customWidth="1"/>
    <col min="9" max="9" width="8.5546875" style="97" customWidth="1"/>
    <col min="10" max="10" width="11.5546875" style="207" bestFit="1" customWidth="1"/>
    <col min="11" max="13" width="11" style="83"/>
    <col min="14" max="14" width="11" style="97"/>
    <col min="15" max="15" width="11" style="207"/>
    <col min="16" max="19" width="11" style="83"/>
    <col min="20" max="20" width="11.5546875" style="83" bestFit="1" customWidth="1"/>
    <col min="21" max="16384" width="11" style="83"/>
  </cols>
  <sheetData>
    <row r="1" spans="1:20" ht="14.1" customHeight="1">
      <c r="A1" s="1688" t="s">
        <v>149</v>
      </c>
      <c r="B1" s="1688"/>
      <c r="C1" s="1688"/>
      <c r="D1" s="1688"/>
      <c r="E1" s="1688"/>
      <c r="F1" s="1688"/>
      <c r="G1" s="1688"/>
      <c r="H1" s="895"/>
    </row>
    <row r="2" spans="1:20" ht="14.1" customHeight="1">
      <c r="A2" s="1688" t="s">
        <v>150</v>
      </c>
      <c r="B2" s="1688"/>
      <c r="C2" s="1688"/>
      <c r="D2" s="1688"/>
      <c r="E2" s="1688"/>
      <c r="F2" s="1688"/>
      <c r="G2" s="1688"/>
      <c r="H2" s="895"/>
    </row>
    <row r="3" spans="1:20" ht="14.1" customHeight="1">
      <c r="A3" s="1666" t="s">
        <v>850</v>
      </c>
      <c r="B3" s="1666"/>
      <c r="C3" s="1666"/>
      <c r="D3" s="1666"/>
      <c r="E3" s="1666"/>
      <c r="F3" s="1666"/>
      <c r="G3" s="1666"/>
      <c r="H3" s="880"/>
    </row>
    <row r="4" spans="1:20" ht="13.8">
      <c r="A4" s="31"/>
      <c r="B4" s="1667"/>
      <c r="C4" s="1667"/>
      <c r="D4" s="1667"/>
      <c r="E4" s="1667"/>
      <c r="F4" s="1667"/>
      <c r="G4" s="1667"/>
      <c r="H4" s="881"/>
    </row>
    <row r="5" spans="1:20" ht="14.1" customHeight="1">
      <c r="A5" s="31"/>
      <c r="B5" s="27"/>
      <c r="C5" s="27"/>
      <c r="D5" s="33"/>
      <c r="E5" s="34" t="s">
        <v>4</v>
      </c>
      <c r="F5" s="34" t="s">
        <v>5</v>
      </c>
      <c r="G5" s="34" t="s">
        <v>110</v>
      </c>
      <c r="H5" s="30"/>
    </row>
    <row r="6" spans="1:20" ht="16.95" customHeight="1">
      <c r="A6" s="31"/>
      <c r="B6" s="35" t="s">
        <v>6</v>
      </c>
      <c r="C6" s="27" t="s">
        <v>7</v>
      </c>
      <c r="D6" s="36" t="s">
        <v>52</v>
      </c>
      <c r="E6" s="29">
        <v>45410</v>
      </c>
      <c r="F6" s="788">
        <v>0</v>
      </c>
      <c r="G6" s="29">
        <f>SUM(E6:F6)</f>
        <v>45410</v>
      </c>
      <c r="H6" s="29"/>
    </row>
    <row r="7" spans="1:20" ht="14.1" customHeight="1">
      <c r="A7" s="31"/>
      <c r="B7" s="35" t="s">
        <v>8</v>
      </c>
      <c r="C7" s="37" t="s">
        <v>9</v>
      </c>
      <c r="D7" s="38"/>
      <c r="E7" s="30"/>
      <c r="F7" s="795"/>
      <c r="G7" s="30"/>
      <c r="H7" s="30"/>
    </row>
    <row r="8" spans="1:20" ht="14.1" customHeight="1">
      <c r="A8" s="31"/>
      <c r="B8" s="35"/>
      <c r="C8" s="37" t="s">
        <v>106</v>
      </c>
      <c r="D8" s="38" t="s">
        <v>52</v>
      </c>
      <c r="E8" s="30">
        <f>G26</f>
        <v>4250</v>
      </c>
      <c r="F8" s="796">
        <v>0</v>
      </c>
      <c r="G8" s="30">
        <f>SUM(E8:F8)</f>
        <v>4250</v>
      </c>
      <c r="H8" s="30"/>
    </row>
    <row r="9" spans="1:20" ht="14.1" customHeight="1">
      <c r="A9" s="31"/>
      <c r="B9" s="39" t="s">
        <v>51</v>
      </c>
      <c r="C9" s="27" t="s">
        <v>20</v>
      </c>
      <c r="D9" s="40" t="s">
        <v>52</v>
      </c>
      <c r="E9" s="41">
        <f>SUM(E6:E8)</f>
        <v>49660</v>
      </c>
      <c r="F9" s="787">
        <f>SUM(F6:F8)</f>
        <v>0</v>
      </c>
      <c r="G9" s="41">
        <f>SUM(E9:F9)</f>
        <v>49660</v>
      </c>
      <c r="H9" s="29"/>
    </row>
    <row r="10" spans="1:20" ht="14.1" customHeight="1">
      <c r="A10" s="31"/>
      <c r="B10" s="35"/>
      <c r="C10" s="27"/>
      <c r="D10" s="28"/>
      <c r="E10" s="28"/>
      <c r="F10" s="36"/>
      <c r="G10" s="28"/>
      <c r="H10" s="28"/>
    </row>
    <row r="11" spans="1:20" ht="12.75" customHeight="1">
      <c r="A11" s="31"/>
      <c r="B11" s="35" t="s">
        <v>21</v>
      </c>
      <c r="C11" s="27" t="s">
        <v>22</v>
      </c>
      <c r="D11" s="27"/>
      <c r="E11" s="27"/>
      <c r="F11" s="42"/>
      <c r="G11" s="27"/>
      <c r="H11" s="27"/>
      <c r="I11" s="1712"/>
      <c r="J11" s="1712"/>
      <c r="K11" s="1712"/>
      <c r="L11" s="1712"/>
      <c r="M11" s="1712"/>
      <c r="N11" s="1712"/>
      <c r="O11" s="1712"/>
      <c r="P11" s="1712"/>
      <c r="Q11" s="1712"/>
      <c r="R11" s="1712"/>
      <c r="S11" s="1712"/>
      <c r="T11" s="1712"/>
    </row>
    <row r="12" spans="1:20" s="1" customFormat="1">
      <c r="A12" s="29"/>
      <c r="B12" s="585"/>
      <c r="C12" s="585"/>
      <c r="D12" s="585"/>
      <c r="E12" s="585"/>
      <c r="F12" s="585"/>
      <c r="G12" s="585"/>
      <c r="H12" s="619"/>
      <c r="I12" s="1641"/>
      <c r="K12" s="1660" t="s">
        <v>28</v>
      </c>
      <c r="L12" s="1660"/>
      <c r="M12" s="1660"/>
      <c r="N12" s="1660"/>
      <c r="O12" s="1660"/>
      <c r="P12" s="1675"/>
      <c r="Q12" s="1675"/>
      <c r="R12" s="1675"/>
      <c r="S12" s="1675"/>
      <c r="T12" s="1675"/>
    </row>
    <row r="13" spans="1:20" s="1" customFormat="1" ht="13.8" thickBot="1">
      <c r="A13" s="43"/>
      <c r="B13" s="1668" t="s">
        <v>98</v>
      </c>
      <c r="C13" s="1668"/>
      <c r="D13" s="1668"/>
      <c r="E13" s="1668"/>
      <c r="F13" s="1668"/>
      <c r="G13" s="1668"/>
      <c r="H13" s="619"/>
      <c r="I13" s="1642"/>
      <c r="K13" s="1661" t="s">
        <v>182</v>
      </c>
      <c r="L13" s="1661"/>
      <c r="M13" s="1661"/>
      <c r="N13" s="1661"/>
      <c r="O13" s="1661"/>
      <c r="P13" s="1676" t="s">
        <v>183</v>
      </c>
      <c r="Q13" s="1676"/>
      <c r="R13" s="1676"/>
      <c r="S13" s="1676"/>
      <c r="T13" s="1676"/>
    </row>
    <row r="14" spans="1:20" s="1" customFormat="1" ht="15" customHeight="1" thickTop="1" thickBot="1">
      <c r="A14" s="43"/>
      <c r="B14" s="281"/>
      <c r="C14" s="281" t="s">
        <v>23</v>
      </c>
      <c r="D14" s="281"/>
      <c r="E14" s="281"/>
      <c r="F14" s="281"/>
      <c r="G14" s="44" t="s">
        <v>110</v>
      </c>
      <c r="H14" s="30"/>
      <c r="I14" s="108" t="s">
        <v>72</v>
      </c>
      <c r="K14" s="107" t="s">
        <v>68</v>
      </c>
      <c r="L14" s="107" t="s">
        <v>69</v>
      </c>
      <c r="M14" s="107" t="s">
        <v>70</v>
      </c>
      <c r="N14" s="107" t="s">
        <v>71</v>
      </c>
      <c r="O14" s="108" t="s">
        <v>72</v>
      </c>
      <c r="P14" s="109" t="s">
        <v>68</v>
      </c>
      <c r="Q14" s="109" t="s">
        <v>69</v>
      </c>
      <c r="R14" s="109" t="s">
        <v>70</v>
      </c>
      <c r="S14" s="109" t="s">
        <v>71</v>
      </c>
      <c r="T14" s="259" t="s">
        <v>72</v>
      </c>
    </row>
    <row r="15" spans="1:20" s="338" customFormat="1" ht="14.4" customHeight="1" thickTop="1">
      <c r="A15" s="391"/>
      <c r="B15" s="1037"/>
      <c r="C15" s="1038" t="s">
        <v>55</v>
      </c>
      <c r="D15" s="352"/>
      <c r="E15" s="946"/>
      <c r="F15" s="946"/>
      <c r="G15" s="352"/>
      <c r="H15" s="352"/>
    </row>
    <row r="16" spans="1:20" s="338" customFormat="1" ht="14.4" customHeight="1">
      <c r="A16" s="391" t="s">
        <v>56</v>
      </c>
      <c r="B16" s="1039">
        <v>2852</v>
      </c>
      <c r="C16" s="1038" t="s">
        <v>148</v>
      </c>
      <c r="D16" s="339"/>
      <c r="E16" s="1040"/>
      <c r="F16" s="1040"/>
      <c r="G16" s="339"/>
      <c r="H16" s="339"/>
    </row>
    <row r="17" spans="1:20" s="338" customFormat="1" ht="14.4" customHeight="1">
      <c r="A17" s="391"/>
      <c r="B17" s="1041">
        <v>7</v>
      </c>
      <c r="C17" s="1042" t="s">
        <v>541</v>
      </c>
      <c r="D17" s="339"/>
      <c r="E17" s="1040"/>
      <c r="F17" s="1040"/>
      <c r="G17" s="339"/>
      <c r="H17" s="339"/>
    </row>
    <row r="18" spans="1:20" s="338" customFormat="1" ht="14.4" customHeight="1">
      <c r="A18" s="391"/>
      <c r="B18" s="1043">
        <v>7.8</v>
      </c>
      <c r="C18" s="1038" t="s">
        <v>17</v>
      </c>
      <c r="D18" s="339"/>
      <c r="E18" s="1040"/>
      <c r="F18" s="1040"/>
      <c r="G18" s="339"/>
      <c r="H18" s="339"/>
    </row>
    <row r="19" spans="1:20" s="338" customFormat="1" ht="14.4" customHeight="1">
      <c r="A19" s="391"/>
      <c r="B19" s="1037">
        <v>19</v>
      </c>
      <c r="C19" s="1042" t="s">
        <v>151</v>
      </c>
      <c r="D19" s="339"/>
      <c r="E19" s="1019"/>
      <c r="F19" s="1040"/>
      <c r="G19" s="339"/>
      <c r="H19" s="339"/>
    </row>
    <row r="20" spans="1:20" s="338" customFormat="1" ht="14.4" customHeight="1">
      <c r="A20" s="884"/>
      <c r="B20" s="1021" t="s">
        <v>224</v>
      </c>
      <c r="C20" s="357" t="s">
        <v>225</v>
      </c>
      <c r="D20" s="354"/>
      <c r="E20" s="382"/>
      <c r="F20" s="354"/>
      <c r="G20" s="382">
        <v>2500</v>
      </c>
      <c r="H20" s="382"/>
      <c r="I20" s="385"/>
      <c r="J20" s="338" t="s">
        <v>97</v>
      </c>
      <c r="K20" s="338" t="s">
        <v>97</v>
      </c>
      <c r="L20" s="338" t="s">
        <v>97</v>
      </c>
      <c r="M20" s="338" t="s">
        <v>97</v>
      </c>
      <c r="N20" s="338" t="s">
        <v>97</v>
      </c>
      <c r="O20" s="338" t="s">
        <v>97</v>
      </c>
      <c r="P20" s="338" t="s">
        <v>97</v>
      </c>
      <c r="Q20" s="338" t="s">
        <v>97</v>
      </c>
      <c r="R20" s="338" t="s">
        <v>97</v>
      </c>
      <c r="S20" s="338" t="s">
        <v>97</v>
      </c>
    </row>
    <row r="21" spans="1:20" s="338" customFormat="1" ht="26.4">
      <c r="A21" s="1356"/>
      <c r="B21" s="117" t="s">
        <v>638</v>
      </c>
      <c r="C21" s="902" t="s">
        <v>937</v>
      </c>
      <c r="D21" s="354"/>
      <c r="E21" s="356"/>
      <c r="F21" s="354"/>
      <c r="G21" s="382">
        <v>1750</v>
      </c>
      <c r="H21" s="353" t="s">
        <v>303</v>
      </c>
    </row>
    <row r="22" spans="1:20" s="338" customFormat="1" ht="14.4" customHeight="1">
      <c r="A22" s="884" t="s">
        <v>51</v>
      </c>
      <c r="B22" s="358">
        <v>19</v>
      </c>
      <c r="C22" s="357" t="s">
        <v>151</v>
      </c>
      <c r="D22" s="353"/>
      <c r="E22" s="356"/>
      <c r="F22" s="351"/>
      <c r="G22" s="351">
        <f>SUM(G20:G21)</f>
        <v>4250</v>
      </c>
    </row>
    <row r="23" spans="1:20" s="338" customFormat="1" ht="16.2" customHeight="1">
      <c r="A23" s="391" t="s">
        <v>51</v>
      </c>
      <c r="B23" s="1043">
        <v>7.8</v>
      </c>
      <c r="C23" s="1038" t="s">
        <v>17</v>
      </c>
      <c r="D23" s="353"/>
      <c r="E23" s="356"/>
      <c r="F23" s="351"/>
      <c r="G23" s="351">
        <f t="shared" ref="G23" si="0">G22</f>
        <v>4250</v>
      </c>
      <c r="H23" s="353"/>
    </row>
    <row r="24" spans="1:20" s="338" customFormat="1" ht="15.6" customHeight="1">
      <c r="A24" s="391" t="s">
        <v>51</v>
      </c>
      <c r="B24" s="1041">
        <v>7</v>
      </c>
      <c r="C24" s="1042" t="s">
        <v>541</v>
      </c>
      <c r="D24" s="353"/>
      <c r="E24" s="356"/>
      <c r="F24" s="355"/>
      <c r="G24" s="356">
        <f t="shared" ref="G24:G26" si="1">G23</f>
        <v>4250</v>
      </c>
      <c r="H24" s="353"/>
    </row>
    <row r="25" spans="1:20" s="338" customFormat="1" ht="14.4" customHeight="1">
      <c r="A25" s="391" t="s">
        <v>51</v>
      </c>
      <c r="B25" s="1039">
        <v>2852</v>
      </c>
      <c r="C25" s="1038" t="s">
        <v>148</v>
      </c>
      <c r="D25" s="392"/>
      <c r="E25" s="392"/>
      <c r="F25" s="1022"/>
      <c r="G25" s="458">
        <f t="shared" si="1"/>
        <v>4250</v>
      </c>
      <c r="H25" s="382"/>
    </row>
    <row r="26" spans="1:20" s="338" customFormat="1" ht="14.4" customHeight="1">
      <c r="A26" s="394" t="s">
        <v>51</v>
      </c>
      <c r="B26" s="1044"/>
      <c r="C26" s="1044" t="s">
        <v>55</v>
      </c>
      <c r="D26" s="458"/>
      <c r="E26" s="458"/>
      <c r="F26" s="1022"/>
      <c r="G26" s="458">
        <f t="shared" si="1"/>
        <v>4250</v>
      </c>
      <c r="H26" s="382"/>
    </row>
    <row r="27" spans="1:20" s="338" customFormat="1" ht="14.4" customHeight="1">
      <c r="A27" s="394" t="s">
        <v>51</v>
      </c>
      <c r="B27" s="1034"/>
      <c r="C27" s="1035" t="s">
        <v>52</v>
      </c>
      <c r="D27" s="458"/>
      <c r="E27" s="458"/>
      <c r="F27" s="1022"/>
      <c r="G27" s="458">
        <f>G26</f>
        <v>4250</v>
      </c>
      <c r="H27" s="382"/>
    </row>
    <row r="28" spans="1:20" ht="15" customHeight="1">
      <c r="A28" s="760"/>
      <c r="B28" s="760"/>
      <c r="C28" s="760"/>
      <c r="D28" s="334"/>
      <c r="E28" s="334"/>
      <c r="F28" s="334"/>
      <c r="G28" s="334"/>
      <c r="H28" s="334"/>
      <c r="J28" s="83"/>
      <c r="N28" s="83"/>
      <c r="O28" s="83"/>
    </row>
    <row r="29" spans="1:20" s="226" customFormat="1" ht="15" customHeight="1">
      <c r="A29" s="762" t="s">
        <v>306</v>
      </c>
      <c r="B29" s="763"/>
      <c r="C29" s="763"/>
      <c r="D29" s="764"/>
      <c r="E29" s="764"/>
      <c r="F29" s="764"/>
      <c r="G29" s="764"/>
      <c r="H29" s="764"/>
      <c r="I29" s="764"/>
      <c r="N29" s="764"/>
    </row>
    <row r="30" spans="1:20" s="226" customFormat="1" ht="15" customHeight="1">
      <c r="A30" s="761" t="s">
        <v>303</v>
      </c>
      <c r="B30" s="1713" t="s">
        <v>1061</v>
      </c>
      <c r="C30" s="1713"/>
      <c r="D30" s="1713"/>
      <c r="E30" s="1713"/>
      <c r="F30" s="1713"/>
      <c r="G30" s="1713"/>
      <c r="H30" s="894"/>
      <c r="I30" s="765"/>
      <c r="J30" s="462"/>
      <c r="K30" s="462"/>
      <c r="L30" s="462"/>
      <c r="M30" s="462"/>
      <c r="N30" s="765"/>
      <c r="O30" s="462"/>
      <c r="P30" s="462"/>
      <c r="Q30" s="462"/>
      <c r="R30" s="462"/>
      <c r="S30" s="462"/>
      <c r="T30" s="462"/>
    </row>
    <row r="31" spans="1:20" s="226" customFormat="1" ht="15" customHeight="1">
      <c r="A31" s="761"/>
      <c r="B31" s="1713"/>
      <c r="C31" s="1713"/>
      <c r="D31" s="1713"/>
      <c r="E31" s="1713"/>
      <c r="F31" s="1713"/>
      <c r="G31" s="1713"/>
      <c r="H31" s="894"/>
      <c r="I31" s="765"/>
      <c r="J31" s="462"/>
      <c r="K31" s="462"/>
      <c r="L31" s="462"/>
      <c r="M31" s="462"/>
      <c r="N31" s="765"/>
      <c r="O31" s="462"/>
      <c r="P31" s="462"/>
      <c r="Q31" s="462"/>
      <c r="R31" s="462"/>
      <c r="S31" s="462"/>
      <c r="T31" s="462"/>
    </row>
    <row r="32" spans="1:20">
      <c r="A32" s="618"/>
      <c r="B32" s="618"/>
      <c r="C32" s="618"/>
      <c r="D32" s="618"/>
      <c r="E32" s="618"/>
      <c r="F32" s="618"/>
      <c r="G32" s="618"/>
      <c r="H32" s="904"/>
      <c r="I32" s="339"/>
      <c r="J32" s="338"/>
      <c r="K32" s="338"/>
      <c r="L32" s="338"/>
      <c r="M32" s="338"/>
      <c r="N32" s="339"/>
      <c r="O32" s="338"/>
      <c r="P32" s="338"/>
      <c r="Q32" s="338"/>
      <c r="R32" s="338"/>
      <c r="S32" s="338"/>
      <c r="T32" s="338"/>
    </row>
    <row r="33" spans="1:20" s="104" customFormat="1">
      <c r="A33" s="1650"/>
      <c r="B33" s="1650"/>
      <c r="C33" s="1650"/>
      <c r="D33" s="1650"/>
      <c r="E33" s="1650"/>
      <c r="F33" s="1650"/>
      <c r="G33" s="1650"/>
      <c r="H33" s="1650"/>
      <c r="I33" s="341"/>
      <c r="J33" s="340"/>
      <c r="K33" s="340"/>
      <c r="L33" s="340"/>
      <c r="M33" s="340"/>
      <c r="N33" s="341"/>
      <c r="O33" s="340"/>
      <c r="P33" s="340"/>
      <c r="Q33" s="340"/>
      <c r="R33" s="340"/>
      <c r="S33" s="340"/>
      <c r="T33" s="340"/>
    </row>
    <row r="34" spans="1:20" s="104" customFormat="1">
      <c r="A34" s="1650"/>
      <c r="B34" s="96"/>
      <c r="D34" s="1345"/>
      <c r="E34" s="613"/>
      <c r="F34" s="1345"/>
      <c r="G34" s="613"/>
      <c r="H34" s="613"/>
      <c r="I34" s="113"/>
      <c r="N34" s="113"/>
    </row>
    <row r="35" spans="1:20" s="104" customFormat="1">
      <c r="A35" s="1650"/>
      <c r="B35" s="96"/>
      <c r="D35" s="113"/>
      <c r="E35" s="113"/>
      <c r="F35" s="113"/>
      <c r="G35" s="113"/>
      <c r="H35" s="113"/>
      <c r="I35" s="113"/>
      <c r="N35" s="113"/>
    </row>
    <row r="36" spans="1:20">
      <c r="D36" s="247"/>
      <c r="E36" s="247"/>
      <c r="F36" s="247"/>
      <c r="G36" s="247"/>
      <c r="H36" s="247"/>
      <c r="J36" s="83"/>
      <c r="O36" s="83"/>
    </row>
    <row r="37" spans="1:20">
      <c r="C37" s="207"/>
      <c r="D37" s="136"/>
      <c r="E37" s="136"/>
      <c r="F37" s="136"/>
      <c r="G37" s="136"/>
      <c r="H37" s="136"/>
      <c r="J37" s="83"/>
      <c r="O37" s="83"/>
    </row>
    <row r="38" spans="1:20">
      <c r="C38" s="207"/>
      <c r="F38" s="97"/>
      <c r="G38" s="97"/>
      <c r="H38" s="97"/>
      <c r="J38" s="83"/>
      <c r="O38" s="83"/>
    </row>
    <row r="39" spans="1:20">
      <c r="C39" s="207"/>
      <c r="D39" s="136"/>
      <c r="E39" s="136"/>
      <c r="F39" s="136"/>
      <c r="G39" s="136"/>
      <c r="H39" s="136"/>
      <c r="J39" s="83"/>
      <c r="O39" s="83"/>
    </row>
    <row r="40" spans="1:20">
      <c r="C40" s="207"/>
      <c r="F40" s="97"/>
      <c r="G40" s="97"/>
      <c r="H40" s="97"/>
      <c r="J40" s="83"/>
      <c r="O40" s="83"/>
    </row>
    <row r="41" spans="1:20">
      <c r="C41" s="207"/>
      <c r="F41" s="97"/>
      <c r="G41" s="97"/>
      <c r="H41" s="97"/>
      <c r="J41" s="83"/>
      <c r="O41" s="83"/>
    </row>
    <row r="42" spans="1:20">
      <c r="F42" s="97"/>
      <c r="G42" s="97"/>
      <c r="H42" s="97"/>
      <c r="J42" s="83"/>
      <c r="O42" s="83"/>
    </row>
    <row r="43" spans="1:20">
      <c r="F43" s="97"/>
      <c r="G43" s="97"/>
      <c r="H43" s="97"/>
      <c r="J43" s="83"/>
      <c r="O43" s="83"/>
    </row>
    <row r="44" spans="1:20">
      <c r="L44" s="424"/>
    </row>
    <row r="46" spans="1:20">
      <c r="C46" s="126"/>
    </row>
    <row r="47" spans="1:20">
      <c r="C47" s="126"/>
    </row>
  </sheetData>
  <autoFilter ref="A14:T14"/>
  <mergeCells count="12">
    <mergeCell ref="K11:T11"/>
    <mergeCell ref="K12:T12"/>
    <mergeCell ref="B31:G31"/>
    <mergeCell ref="B13:G13"/>
    <mergeCell ref="K13:O13"/>
    <mergeCell ref="P13:T13"/>
    <mergeCell ref="B30:G30"/>
    <mergeCell ref="A3:G3"/>
    <mergeCell ref="B4:G4"/>
    <mergeCell ref="A1:G1"/>
    <mergeCell ref="A2:G2"/>
    <mergeCell ref="I11:J11"/>
  </mergeCells>
  <printOptions horizontalCentered="1"/>
  <pageMargins left="0.98425196850393704" right="0.98425196850393704" top="0.78740157480314965" bottom="3.9370078740157481" header="0.51181102362204722" footer="3.3464566929133861"/>
  <pageSetup paperSize="9" scale="93" firstPageNumber="28" orientation="portrait" blackAndWhite="1" useFirstPageNumber="1" r:id="rId1"/>
  <headerFooter alignWithMargins="0">
    <oddHeader xml:space="preserve">&amp;C   </oddHeader>
    <oddFooter>&amp;C&amp;"Times New Roman,Bold"&amp;P</oddFooter>
  </headerFooter>
</worksheet>
</file>

<file path=xl/worksheets/sheet16.xml><?xml version="1.0" encoding="utf-8"?>
<worksheet xmlns="http://schemas.openxmlformats.org/spreadsheetml/2006/main" xmlns:r="http://schemas.openxmlformats.org/officeDocument/2006/relationships">
  <sheetPr syncVertical="1" syncRef="A46" transitionEvaluation="1" codeName="Sheet20">
    <tabColor rgb="FFC00000"/>
  </sheetPr>
  <dimension ref="A1:H86"/>
  <sheetViews>
    <sheetView view="pageBreakPreview" topLeftCell="A46" zoomScaleNormal="85" zoomScaleSheetLayoutView="100" workbookViewId="0">
      <selection activeCell="K70" sqref="K70"/>
    </sheetView>
  </sheetViews>
  <sheetFormatPr defaultColWidth="11" defaultRowHeight="13.2"/>
  <cols>
    <col min="1" max="1" width="5.33203125" style="417" customWidth="1"/>
    <col min="2" max="2" width="8.109375" style="418" customWidth="1"/>
    <col min="3" max="3" width="34.5546875" style="316" customWidth="1"/>
    <col min="4" max="4" width="6.109375" style="320" customWidth="1"/>
    <col min="5" max="5" width="9.88671875" style="320" customWidth="1"/>
    <col min="6" max="6" width="9.6640625" style="316" customWidth="1"/>
    <col min="7" max="7" width="8.5546875" style="316" customWidth="1"/>
    <col min="8" max="8" width="3.44140625" style="316" customWidth="1"/>
    <col min="9" max="16384" width="11" style="316"/>
  </cols>
  <sheetData>
    <row r="1" spans="1:8" ht="14.4" customHeight="1">
      <c r="A1" s="1714" t="s">
        <v>82</v>
      </c>
      <c r="B1" s="1714"/>
      <c r="C1" s="1714"/>
      <c r="D1" s="1714"/>
      <c r="E1" s="1714"/>
      <c r="F1" s="1714"/>
      <c r="G1" s="1714"/>
      <c r="H1" s="891"/>
    </row>
    <row r="2" spans="1:8" ht="14.4" customHeight="1">
      <c r="A2" s="1714" t="s">
        <v>851</v>
      </c>
      <c r="B2" s="1714"/>
      <c r="C2" s="1714"/>
      <c r="D2" s="1714"/>
      <c r="E2" s="1714"/>
      <c r="F2" s="1714"/>
      <c r="G2" s="1714"/>
      <c r="H2" s="891"/>
    </row>
    <row r="3" spans="1:8" ht="15.6" customHeight="1">
      <c r="A3" s="1670" t="s">
        <v>852</v>
      </c>
      <c r="B3" s="1670"/>
      <c r="C3" s="1670"/>
      <c r="D3" s="1670"/>
      <c r="E3" s="1670"/>
      <c r="F3" s="1670"/>
      <c r="G3" s="1670"/>
      <c r="H3" s="883"/>
    </row>
    <row r="4" spans="1:8" ht="13.8">
      <c r="A4" s="31"/>
      <c r="B4" s="1667"/>
      <c r="C4" s="1667"/>
      <c r="D4" s="1667"/>
      <c r="E4" s="1667"/>
      <c r="F4" s="1667"/>
      <c r="G4" s="1667"/>
      <c r="H4" s="881"/>
    </row>
    <row r="5" spans="1:8" ht="14.4" customHeight="1">
      <c r="A5" s="31"/>
      <c r="B5" s="27"/>
      <c r="C5" s="27"/>
      <c r="D5" s="33"/>
      <c r="E5" s="34" t="s">
        <v>4</v>
      </c>
      <c r="F5" s="34" t="s">
        <v>5</v>
      </c>
      <c r="G5" s="34" t="s">
        <v>110</v>
      </c>
      <c r="H5" s="30"/>
    </row>
    <row r="6" spans="1:8" ht="14.4" customHeight="1">
      <c r="A6" s="31"/>
      <c r="B6" s="35" t="s">
        <v>6</v>
      </c>
      <c r="C6" s="27" t="s">
        <v>7</v>
      </c>
      <c r="D6" s="36" t="s">
        <v>52</v>
      </c>
      <c r="E6" s="29">
        <v>498610</v>
      </c>
      <c r="F6" s="29">
        <v>2301</v>
      </c>
      <c r="G6" s="29">
        <f>SUM(E6:F6)</f>
        <v>500911</v>
      </c>
      <c r="H6" s="29"/>
    </row>
    <row r="7" spans="1:8" ht="14.4" customHeight="1">
      <c r="A7" s="31"/>
      <c r="B7" s="35" t="s">
        <v>8</v>
      </c>
      <c r="C7" s="37" t="s">
        <v>9</v>
      </c>
      <c r="D7" s="38"/>
      <c r="E7" s="30"/>
      <c r="F7" s="30"/>
      <c r="G7" s="30"/>
      <c r="H7" s="30"/>
    </row>
    <row r="8" spans="1:8">
      <c r="A8" s="31"/>
      <c r="B8" s="35"/>
      <c r="C8" s="37" t="s">
        <v>106</v>
      </c>
      <c r="D8" s="38" t="s">
        <v>52</v>
      </c>
      <c r="E8" s="30">
        <f>G47</f>
        <v>34206</v>
      </c>
      <c r="F8" s="614">
        <f>G59</f>
        <v>6000</v>
      </c>
      <c r="G8" s="30">
        <f>SUM(E8:F8)</f>
        <v>40206</v>
      </c>
      <c r="H8" s="30"/>
    </row>
    <row r="9" spans="1:8" ht="14.4" customHeight="1">
      <c r="A9" s="31"/>
      <c r="B9" s="39" t="s">
        <v>51</v>
      </c>
      <c r="C9" s="27" t="s">
        <v>20</v>
      </c>
      <c r="D9" s="40" t="s">
        <v>52</v>
      </c>
      <c r="E9" s="41">
        <f>SUM(E6:E8)</f>
        <v>532816</v>
      </c>
      <c r="F9" s="41">
        <f>SUM(F6:F8)</f>
        <v>8301</v>
      </c>
      <c r="G9" s="41">
        <f>SUM(E9:F9)</f>
        <v>541117</v>
      </c>
      <c r="H9" s="29"/>
    </row>
    <row r="10" spans="1:8" ht="14.4" customHeight="1">
      <c r="A10" s="31"/>
      <c r="B10" s="35"/>
      <c r="C10" s="27"/>
      <c r="D10" s="28"/>
      <c r="E10" s="28"/>
      <c r="F10" s="36"/>
      <c r="G10" s="28"/>
      <c r="H10" s="28"/>
    </row>
    <row r="11" spans="1:8" ht="14.4" customHeight="1">
      <c r="A11" s="31"/>
      <c r="B11" s="35" t="s">
        <v>21</v>
      </c>
      <c r="C11" s="27" t="s">
        <v>22</v>
      </c>
      <c r="D11" s="27"/>
      <c r="E11" s="27"/>
      <c r="F11" s="42"/>
      <c r="G11" s="27"/>
      <c r="H11" s="27"/>
    </row>
    <row r="12" spans="1:8">
      <c r="A12" s="29"/>
      <c r="B12" s="589"/>
      <c r="C12" s="589"/>
      <c r="D12" s="589"/>
      <c r="E12" s="589"/>
      <c r="F12" s="589"/>
      <c r="G12" s="589"/>
      <c r="H12" s="619"/>
    </row>
    <row r="13" spans="1:8" s="300" customFormat="1" ht="13.8" thickBot="1">
      <c r="A13" s="43"/>
      <c r="B13" s="1668" t="s">
        <v>98</v>
      </c>
      <c r="C13" s="1668"/>
      <c r="D13" s="1668"/>
      <c r="E13" s="1668"/>
      <c r="F13" s="1668"/>
      <c r="G13" s="1668"/>
      <c r="H13" s="619"/>
    </row>
    <row r="14" spans="1:8" s="300" customFormat="1" ht="14.4" thickTop="1" thickBot="1">
      <c r="A14" s="43"/>
      <c r="B14" s="281"/>
      <c r="C14" s="281" t="s">
        <v>23</v>
      </c>
      <c r="D14" s="281"/>
      <c r="E14" s="281"/>
      <c r="F14" s="281"/>
      <c r="G14" s="44" t="s">
        <v>110</v>
      </c>
      <c r="H14" s="30"/>
    </row>
    <row r="15" spans="1:8" s="338" customFormat="1" ht="15" customHeight="1" thickTop="1">
      <c r="A15" s="358"/>
      <c r="B15" s="359"/>
      <c r="C15" s="389" t="s">
        <v>55</v>
      </c>
      <c r="D15" s="352"/>
      <c r="E15" s="946"/>
      <c r="F15" s="946"/>
      <c r="G15" s="352"/>
      <c r="H15" s="352"/>
    </row>
    <row r="16" spans="1:8" s="338" customFormat="1" ht="15" customHeight="1">
      <c r="A16" s="358" t="s">
        <v>56</v>
      </c>
      <c r="B16" s="457">
        <v>2702</v>
      </c>
      <c r="C16" s="389" t="s">
        <v>30</v>
      </c>
      <c r="D16" s="339"/>
      <c r="E16" s="1040"/>
      <c r="F16" s="1040"/>
      <c r="G16" s="339"/>
      <c r="H16" s="339"/>
    </row>
    <row r="17" spans="1:8" s="338" customFormat="1" ht="15" customHeight="1">
      <c r="A17" s="358"/>
      <c r="B17" s="456">
        <v>1</v>
      </c>
      <c r="C17" s="357" t="s">
        <v>226</v>
      </c>
      <c r="D17" s="347"/>
      <c r="E17" s="1040"/>
      <c r="F17" s="1040"/>
      <c r="G17" s="347"/>
      <c r="H17" s="347"/>
    </row>
    <row r="18" spans="1:8" s="338" customFormat="1" ht="15" customHeight="1">
      <c r="A18" s="358"/>
      <c r="B18" s="459">
        <v>1.103</v>
      </c>
      <c r="C18" s="389" t="s">
        <v>227</v>
      </c>
      <c r="D18" s="347"/>
      <c r="E18" s="1040"/>
      <c r="F18" s="1040"/>
      <c r="G18" s="347"/>
      <c r="H18" s="347"/>
    </row>
    <row r="19" spans="1:8" s="338" customFormat="1" ht="15" customHeight="1">
      <c r="A19" s="358"/>
      <c r="B19" s="359">
        <v>60</v>
      </c>
      <c r="C19" s="357" t="s">
        <v>228</v>
      </c>
      <c r="D19" s="1045"/>
      <c r="E19" s="1046"/>
      <c r="F19" s="1046"/>
      <c r="G19" s="1045"/>
      <c r="H19" s="1045"/>
    </row>
    <row r="20" spans="1:8" s="338" customFormat="1" ht="15" customHeight="1">
      <c r="A20" s="358"/>
      <c r="B20" s="461">
        <v>45</v>
      </c>
      <c r="C20" s="357" t="s">
        <v>12</v>
      </c>
      <c r="D20" s="1045"/>
      <c r="E20" s="1046"/>
      <c r="F20" s="1046"/>
      <c r="G20" s="1045"/>
      <c r="H20" s="1045"/>
    </row>
    <row r="21" spans="1:8" s="338" customFormat="1" ht="28.2" customHeight="1">
      <c r="A21" s="358"/>
      <c r="B21" s="1021" t="s">
        <v>543</v>
      </c>
      <c r="C21" s="357" t="s">
        <v>544</v>
      </c>
      <c r="D21" s="354"/>
      <c r="E21" s="356"/>
      <c r="F21" s="355"/>
      <c r="G21" s="356">
        <v>22500</v>
      </c>
      <c r="H21" s="349"/>
    </row>
    <row r="22" spans="1:8" s="338" customFormat="1" ht="15" customHeight="1">
      <c r="A22" s="358" t="s">
        <v>51</v>
      </c>
      <c r="B22" s="461">
        <v>45</v>
      </c>
      <c r="C22" s="357" t="s">
        <v>12</v>
      </c>
      <c r="D22" s="381"/>
      <c r="E22" s="392"/>
      <c r="F22" s="1048"/>
      <c r="G22" s="392">
        <f>SUM(G21:G21)</f>
        <v>22500</v>
      </c>
      <c r="H22" s="382"/>
    </row>
    <row r="23" spans="1:8" s="338" customFormat="1" ht="15" customHeight="1">
      <c r="A23" s="358"/>
      <c r="B23" s="461"/>
      <c r="C23" s="357"/>
      <c r="D23" s="381"/>
      <c r="E23" s="382"/>
      <c r="F23" s="381"/>
      <c r="G23" s="382"/>
      <c r="H23" s="382"/>
    </row>
    <row r="24" spans="1:8" s="338" customFormat="1" ht="14.4" customHeight="1">
      <c r="A24" s="358"/>
      <c r="B24" s="461">
        <v>47</v>
      </c>
      <c r="C24" s="357" t="s">
        <v>14</v>
      </c>
      <c r="D24" s="352"/>
      <c r="E24" s="1019"/>
      <c r="F24" s="946"/>
      <c r="G24" s="352"/>
      <c r="H24" s="352"/>
    </row>
    <row r="25" spans="1:8" s="338" customFormat="1" ht="25.95" customHeight="1">
      <c r="A25" s="358"/>
      <c r="B25" s="1021" t="s">
        <v>545</v>
      </c>
      <c r="C25" s="357" t="s">
        <v>544</v>
      </c>
      <c r="D25" s="354"/>
      <c r="E25" s="375"/>
      <c r="F25" s="348"/>
      <c r="G25" s="349">
        <v>3500</v>
      </c>
      <c r="H25" s="349"/>
    </row>
    <row r="26" spans="1:8" s="338" customFormat="1" ht="14.4" customHeight="1">
      <c r="A26" s="358" t="s">
        <v>51</v>
      </c>
      <c r="B26" s="461">
        <v>47</v>
      </c>
      <c r="C26" s="357" t="s">
        <v>14</v>
      </c>
      <c r="D26" s="381"/>
      <c r="E26" s="458"/>
      <c r="F26" s="1022"/>
      <c r="G26" s="458">
        <f>SUM(G25:G25)</f>
        <v>3500</v>
      </c>
      <c r="H26" s="382"/>
    </row>
    <row r="27" spans="1:8" s="338" customFormat="1">
      <c r="A27" s="358"/>
      <c r="B27" s="1021"/>
      <c r="C27" s="357"/>
      <c r="D27" s="352"/>
      <c r="E27" s="1040"/>
      <c r="F27" s="1046"/>
      <c r="G27" s="1045"/>
      <c r="H27" s="1045"/>
    </row>
    <row r="28" spans="1:8" s="338" customFormat="1" ht="14.1" customHeight="1">
      <c r="A28" s="358"/>
      <c r="B28" s="461">
        <v>48</v>
      </c>
      <c r="C28" s="357" t="s">
        <v>15</v>
      </c>
      <c r="D28" s="352"/>
      <c r="E28" s="1040"/>
      <c r="F28" s="1046"/>
      <c r="G28" s="1045"/>
      <c r="H28" s="1045"/>
    </row>
    <row r="29" spans="1:8" s="338" customFormat="1" ht="25.95" customHeight="1">
      <c r="A29" s="358"/>
      <c r="B29" s="1021" t="s">
        <v>546</v>
      </c>
      <c r="C29" s="357" t="s">
        <v>544</v>
      </c>
      <c r="D29" s="354"/>
      <c r="E29" s="382"/>
      <c r="F29" s="354"/>
      <c r="G29" s="353">
        <v>7070</v>
      </c>
      <c r="H29" s="353"/>
    </row>
    <row r="30" spans="1:8" s="338" customFormat="1" ht="14.4" customHeight="1">
      <c r="A30" s="358" t="s">
        <v>51</v>
      </c>
      <c r="B30" s="461">
        <v>48</v>
      </c>
      <c r="C30" s="357" t="s">
        <v>15</v>
      </c>
      <c r="D30" s="381"/>
      <c r="E30" s="458"/>
      <c r="F30" s="1022"/>
      <c r="G30" s="458">
        <f>SUM(G29:G29)</f>
        <v>7070</v>
      </c>
      <c r="H30" s="382"/>
    </row>
    <row r="31" spans="1:8" s="338" customFormat="1" ht="14.4" customHeight="1">
      <c r="A31" s="358" t="s">
        <v>51</v>
      </c>
      <c r="B31" s="359">
        <v>60</v>
      </c>
      <c r="C31" s="357" t="s">
        <v>228</v>
      </c>
      <c r="D31" s="381"/>
      <c r="E31" s="458"/>
      <c r="F31" s="458"/>
      <c r="G31" s="458">
        <f t="shared" ref="G31" si="0">G30+G26+G22</f>
        <v>33070</v>
      </c>
      <c r="H31" s="382"/>
    </row>
    <row r="32" spans="1:8" s="338" customFormat="1" ht="15" customHeight="1">
      <c r="A32" s="358" t="s">
        <v>51</v>
      </c>
      <c r="B32" s="459">
        <v>1.103</v>
      </c>
      <c r="C32" s="389" t="s">
        <v>227</v>
      </c>
      <c r="D32" s="353"/>
      <c r="E32" s="351"/>
      <c r="F32" s="351"/>
      <c r="G32" s="351">
        <f t="shared" ref="G32" si="1">G31</f>
        <v>33070</v>
      </c>
      <c r="H32" s="353"/>
    </row>
    <row r="33" spans="1:8" s="338" customFormat="1" ht="15" customHeight="1">
      <c r="A33" s="358" t="s">
        <v>51</v>
      </c>
      <c r="B33" s="456">
        <v>1</v>
      </c>
      <c r="C33" s="357" t="s">
        <v>226</v>
      </c>
      <c r="D33" s="397"/>
      <c r="E33" s="351"/>
      <c r="F33" s="350"/>
      <c r="G33" s="396">
        <f t="shared" ref="G33" si="2">G32</f>
        <v>33070</v>
      </c>
      <c r="H33" s="397"/>
    </row>
    <row r="34" spans="1:8" s="338" customFormat="1" ht="15" customHeight="1">
      <c r="A34" s="1025" t="s">
        <v>51</v>
      </c>
      <c r="B34" s="1032">
        <v>2702</v>
      </c>
      <c r="C34" s="1027" t="s">
        <v>30</v>
      </c>
      <c r="D34" s="1028"/>
      <c r="E34" s="351"/>
      <c r="F34" s="351"/>
      <c r="G34" s="351">
        <f t="shared" ref="G34" si="3">G33</f>
        <v>33070</v>
      </c>
      <c r="H34" s="397"/>
    </row>
    <row r="35" spans="1:8" s="338" customFormat="1">
      <c r="A35" s="358"/>
      <c r="B35" s="457"/>
      <c r="C35" s="389"/>
      <c r="D35" s="352"/>
      <c r="E35" s="946"/>
      <c r="F35" s="946"/>
      <c r="G35" s="352"/>
      <c r="H35" s="352"/>
    </row>
    <row r="36" spans="1:8" s="338" customFormat="1" ht="15" customHeight="1">
      <c r="A36" s="358" t="s">
        <v>56</v>
      </c>
      <c r="B36" s="457">
        <v>2711</v>
      </c>
      <c r="C36" s="389" t="s">
        <v>548</v>
      </c>
      <c r="D36" s="347"/>
      <c r="E36" s="1040"/>
      <c r="F36" s="1040"/>
      <c r="G36" s="347"/>
      <c r="H36" s="347"/>
    </row>
    <row r="37" spans="1:8" s="338" customFormat="1" ht="15" customHeight="1">
      <c r="A37" s="358"/>
      <c r="B37" s="456">
        <v>1</v>
      </c>
      <c r="C37" s="357" t="s">
        <v>230</v>
      </c>
      <c r="D37" s="347"/>
      <c r="E37" s="1040"/>
      <c r="F37" s="1040"/>
      <c r="G37" s="347"/>
      <c r="H37" s="347"/>
    </row>
    <row r="38" spans="1:8" s="338" customFormat="1" ht="15" customHeight="1">
      <c r="A38" s="358"/>
      <c r="B38" s="459">
        <v>1.103</v>
      </c>
      <c r="C38" s="389" t="s">
        <v>549</v>
      </c>
      <c r="D38" s="361"/>
      <c r="E38" s="1019"/>
      <c r="F38" s="1019"/>
      <c r="G38" s="361"/>
      <c r="H38" s="361"/>
    </row>
    <row r="39" spans="1:8" s="338" customFormat="1" ht="15" customHeight="1">
      <c r="A39" s="358"/>
      <c r="B39" s="456">
        <v>60</v>
      </c>
      <c r="C39" s="357" t="s">
        <v>228</v>
      </c>
      <c r="D39" s="361"/>
      <c r="E39" s="1019"/>
      <c r="F39" s="1019"/>
      <c r="G39" s="361"/>
      <c r="H39" s="361"/>
    </row>
    <row r="40" spans="1:8" s="338" customFormat="1" ht="15" customHeight="1">
      <c r="A40" s="358"/>
      <c r="B40" s="456">
        <v>44</v>
      </c>
      <c r="C40" s="357" t="s">
        <v>451</v>
      </c>
      <c r="D40" s="361"/>
      <c r="E40" s="1019"/>
      <c r="F40" s="1019"/>
      <c r="G40" s="361"/>
      <c r="H40" s="361"/>
    </row>
    <row r="41" spans="1:8" s="338" customFormat="1" ht="15" customHeight="1">
      <c r="A41" s="358"/>
      <c r="B41" s="456" t="s">
        <v>550</v>
      </c>
      <c r="C41" s="357" t="s">
        <v>551</v>
      </c>
      <c r="D41" s="381"/>
      <c r="E41" s="334"/>
      <c r="F41" s="381"/>
      <c r="G41" s="382">
        <v>1136</v>
      </c>
      <c r="H41" s="381" t="s">
        <v>303</v>
      </c>
    </row>
    <row r="42" spans="1:8" s="338" customFormat="1" ht="15" customHeight="1">
      <c r="A42" s="358" t="s">
        <v>51</v>
      </c>
      <c r="B42" s="456">
        <v>44</v>
      </c>
      <c r="C42" s="357" t="s">
        <v>451</v>
      </c>
      <c r="D42" s="381"/>
      <c r="E42" s="458"/>
      <c r="F42" s="1022"/>
      <c r="G42" s="458">
        <f>SUM(G41:G41)</f>
        <v>1136</v>
      </c>
      <c r="H42" s="382"/>
    </row>
    <row r="43" spans="1:8" s="338" customFormat="1" ht="15" customHeight="1">
      <c r="A43" s="1051" t="s">
        <v>51</v>
      </c>
      <c r="B43" s="456">
        <v>60</v>
      </c>
      <c r="C43" s="357" t="s">
        <v>228</v>
      </c>
      <c r="D43" s="381"/>
      <c r="E43" s="458"/>
      <c r="F43" s="1022"/>
      <c r="G43" s="458">
        <f>G42</f>
        <v>1136</v>
      </c>
      <c r="H43" s="382"/>
    </row>
    <row r="44" spans="1:8" s="338" customFormat="1" ht="15" customHeight="1">
      <c r="A44" s="1051" t="s">
        <v>51</v>
      </c>
      <c r="B44" s="459">
        <v>1.103</v>
      </c>
      <c r="C44" s="389" t="s">
        <v>549</v>
      </c>
      <c r="D44" s="353"/>
      <c r="E44" s="351"/>
      <c r="F44" s="351"/>
      <c r="G44" s="351">
        <f t="shared" ref="G44" si="4">G43</f>
        <v>1136</v>
      </c>
      <c r="H44" s="353"/>
    </row>
    <row r="45" spans="1:8" s="338" customFormat="1" ht="15" customHeight="1">
      <c r="A45" s="1050" t="s">
        <v>51</v>
      </c>
      <c r="B45" s="1049">
        <v>1</v>
      </c>
      <c r="C45" s="390" t="s">
        <v>230</v>
      </c>
      <c r="D45" s="356"/>
      <c r="E45" s="351"/>
      <c r="F45" s="350"/>
      <c r="G45" s="396">
        <f t="shared" ref="G45:G46" si="5">G44</f>
        <v>1136</v>
      </c>
      <c r="H45" s="397"/>
    </row>
    <row r="46" spans="1:8" s="338" customFormat="1" ht="15" customHeight="1">
      <c r="A46" s="1050" t="s">
        <v>51</v>
      </c>
      <c r="B46" s="1032">
        <v>2711</v>
      </c>
      <c r="C46" s="1027" t="s">
        <v>548</v>
      </c>
      <c r="D46" s="356"/>
      <c r="E46" s="356"/>
      <c r="F46" s="355"/>
      <c r="G46" s="356">
        <f t="shared" si="5"/>
        <v>1136</v>
      </c>
      <c r="H46" s="353"/>
    </row>
    <row r="47" spans="1:8" s="338" customFormat="1" ht="15" customHeight="1">
      <c r="A47" s="1034" t="s">
        <v>51</v>
      </c>
      <c r="B47" s="460"/>
      <c r="C47" s="395" t="s">
        <v>55</v>
      </c>
      <c r="D47" s="351"/>
      <c r="E47" s="351"/>
      <c r="F47" s="350"/>
      <c r="G47" s="351">
        <f>G46+G34</f>
        <v>34206</v>
      </c>
      <c r="H47" s="353"/>
    </row>
    <row r="48" spans="1:8" s="338" customFormat="1">
      <c r="A48" s="358"/>
      <c r="B48" s="359"/>
      <c r="C48" s="389"/>
      <c r="D48" s="352"/>
      <c r="E48" s="946"/>
      <c r="F48" s="946"/>
      <c r="G48" s="352"/>
      <c r="H48" s="352"/>
    </row>
    <row r="49" spans="1:8" s="338" customFormat="1" ht="14.1" customHeight="1">
      <c r="A49" s="358"/>
      <c r="B49" s="359"/>
      <c r="C49" s="389" t="s">
        <v>11</v>
      </c>
      <c r="D49" s="361"/>
      <c r="E49" s="1019"/>
      <c r="F49" s="1019"/>
      <c r="G49" s="361"/>
      <c r="H49" s="361"/>
    </row>
    <row r="50" spans="1:8" s="338" customFormat="1">
      <c r="A50" s="358" t="s">
        <v>56</v>
      </c>
      <c r="B50" s="457">
        <v>4711</v>
      </c>
      <c r="C50" s="1545" t="s">
        <v>343</v>
      </c>
      <c r="D50" s="352"/>
      <c r="E50" s="946"/>
      <c r="F50" s="946"/>
      <c r="G50" s="352"/>
      <c r="H50" s="352"/>
    </row>
    <row r="51" spans="1:8" s="338" customFormat="1" ht="14.1" customHeight="1">
      <c r="A51" s="358"/>
      <c r="B51" s="461" t="s">
        <v>209</v>
      </c>
      <c r="C51" s="357" t="s">
        <v>230</v>
      </c>
      <c r="D51" s="352"/>
      <c r="E51" s="946"/>
      <c r="F51" s="946"/>
      <c r="G51" s="352"/>
      <c r="H51" s="352"/>
    </row>
    <row r="52" spans="1:8" s="338" customFormat="1" ht="14.1" customHeight="1">
      <c r="A52" s="358"/>
      <c r="B52" s="112">
        <v>1.103</v>
      </c>
      <c r="C52" s="92" t="s">
        <v>549</v>
      </c>
      <c r="D52" s="352"/>
      <c r="E52" s="946"/>
      <c r="F52" s="946"/>
      <c r="G52" s="352"/>
      <c r="H52" s="352"/>
    </row>
    <row r="53" spans="1:8" s="338" customFormat="1" ht="14.1" customHeight="1">
      <c r="A53" s="96"/>
      <c r="B53" s="111">
        <v>60</v>
      </c>
      <c r="C53" s="902" t="s">
        <v>228</v>
      </c>
      <c r="D53" s="352"/>
      <c r="E53" s="946"/>
      <c r="F53" s="946"/>
      <c r="G53" s="352"/>
      <c r="H53" s="352"/>
    </row>
    <row r="54" spans="1:8" s="338" customFormat="1" ht="14.1" customHeight="1">
      <c r="A54" s="96"/>
      <c r="B54" s="111" t="s">
        <v>125</v>
      </c>
      <c r="C54" s="1635" t="s">
        <v>551</v>
      </c>
      <c r="D54" s="352"/>
      <c r="E54" s="1409"/>
      <c r="F54" s="1085"/>
      <c r="G54" s="1030">
        <v>6000</v>
      </c>
      <c r="H54" s="352" t="s">
        <v>305</v>
      </c>
    </row>
    <row r="55" spans="1:8" s="338" customFormat="1" ht="14.1" customHeight="1">
      <c r="A55" s="96" t="s">
        <v>51</v>
      </c>
      <c r="B55" s="111">
        <v>60</v>
      </c>
      <c r="C55" s="902" t="s">
        <v>228</v>
      </c>
      <c r="D55" s="352"/>
      <c r="E55" s="1409"/>
      <c r="F55" s="1409"/>
      <c r="G55" s="1409">
        <f t="shared" ref="G55:G58" si="6">G54</f>
        <v>6000</v>
      </c>
      <c r="H55" s="352"/>
    </row>
    <row r="56" spans="1:8" s="338" customFormat="1" ht="14.1" customHeight="1">
      <c r="A56" s="96" t="s">
        <v>51</v>
      </c>
      <c r="B56" s="112">
        <v>1.103</v>
      </c>
      <c r="C56" s="92" t="s">
        <v>549</v>
      </c>
      <c r="D56" s="352"/>
      <c r="E56" s="1409"/>
      <c r="F56" s="1409"/>
      <c r="G56" s="1409">
        <f t="shared" si="6"/>
        <v>6000</v>
      </c>
      <c r="H56" s="352"/>
    </row>
    <row r="57" spans="1:8" s="398" customFormat="1" ht="13.5" customHeight="1">
      <c r="A57" s="947" t="s">
        <v>51</v>
      </c>
      <c r="B57" s="461" t="s">
        <v>209</v>
      </c>
      <c r="C57" s="357" t="s">
        <v>230</v>
      </c>
      <c r="D57" s="354"/>
      <c r="E57" s="351"/>
      <c r="F57" s="351"/>
      <c r="G57" s="351">
        <f t="shared" si="6"/>
        <v>6000</v>
      </c>
      <c r="H57" s="354"/>
    </row>
    <row r="58" spans="1:8" s="398" customFormat="1">
      <c r="A58" s="1025" t="s">
        <v>51</v>
      </c>
      <c r="B58" s="1032">
        <v>4711</v>
      </c>
      <c r="C58" s="1546" t="s">
        <v>343</v>
      </c>
      <c r="D58" s="1085"/>
      <c r="E58" s="351"/>
      <c r="F58" s="351"/>
      <c r="G58" s="351">
        <f t="shared" si="6"/>
        <v>6000</v>
      </c>
      <c r="H58" s="353"/>
    </row>
    <row r="59" spans="1:8" s="338" customFormat="1">
      <c r="A59" s="1034" t="s">
        <v>51</v>
      </c>
      <c r="B59" s="460"/>
      <c r="C59" s="395" t="s">
        <v>11</v>
      </c>
      <c r="D59" s="355"/>
      <c r="E59" s="356"/>
      <c r="F59" s="355"/>
      <c r="G59" s="356">
        <f>G58</f>
        <v>6000</v>
      </c>
      <c r="H59" s="353"/>
    </row>
    <row r="60" spans="1:8" s="338" customFormat="1">
      <c r="A60" s="1034" t="s">
        <v>51</v>
      </c>
      <c r="B60" s="460"/>
      <c r="C60" s="395" t="s">
        <v>52</v>
      </c>
      <c r="D60" s="396"/>
      <c r="E60" s="351"/>
      <c r="F60" s="350"/>
      <c r="G60" s="396">
        <f>G59+G47</f>
        <v>40206</v>
      </c>
      <c r="H60" s="397"/>
    </row>
    <row r="61" spans="1:8" s="338" customFormat="1" ht="9" customHeight="1">
      <c r="A61" s="358"/>
      <c r="B61" s="359"/>
      <c r="C61" s="389"/>
      <c r="D61" s="397"/>
      <c r="E61" s="353"/>
      <c r="F61" s="354"/>
      <c r="G61" s="397"/>
      <c r="H61" s="397"/>
    </row>
    <row r="62" spans="1:8" ht="16.95" customHeight="1">
      <c r="A62" s="1617" t="s">
        <v>306</v>
      </c>
      <c r="B62" s="7"/>
      <c r="C62" s="7"/>
      <c r="D62" s="319"/>
      <c r="E62" s="319"/>
      <c r="F62" s="319"/>
      <c r="G62" s="319"/>
      <c r="H62" s="319"/>
    </row>
    <row r="63" spans="1:8" ht="14.4" customHeight="1">
      <c r="A63" s="638" t="s">
        <v>303</v>
      </c>
      <c r="B63" s="1715" t="s">
        <v>928</v>
      </c>
      <c r="C63" s="1715"/>
      <c r="D63" s="1715"/>
      <c r="E63" s="1715"/>
      <c r="F63" s="1715"/>
      <c r="G63" s="1715"/>
      <c r="H63" s="319"/>
    </row>
    <row r="64" spans="1:8" ht="42" customHeight="1">
      <c r="A64" s="638" t="s">
        <v>305</v>
      </c>
      <c r="B64" s="1708" t="s">
        <v>1033</v>
      </c>
      <c r="C64" s="1708"/>
      <c r="D64" s="1708"/>
      <c r="E64" s="1708"/>
      <c r="F64" s="1708"/>
      <c r="G64" s="1708"/>
      <c r="H64" s="896"/>
    </row>
    <row r="65" spans="1:8">
      <c r="A65" s="325"/>
      <c r="B65" s="317"/>
      <c r="C65" s="318"/>
      <c r="D65" s="319"/>
      <c r="E65" s="319"/>
      <c r="F65" s="319"/>
      <c r="G65" s="319"/>
      <c r="H65" s="319"/>
    </row>
    <row r="66" spans="1:8">
      <c r="A66" s="325"/>
      <c r="B66" s="317"/>
      <c r="C66" s="318"/>
      <c r="D66" s="319"/>
      <c r="E66" s="319"/>
      <c r="F66" s="319"/>
      <c r="G66" s="319"/>
      <c r="H66" s="319"/>
    </row>
    <row r="67" spans="1:8">
      <c r="A67" s="325"/>
      <c r="B67" s="317"/>
      <c r="C67" s="318"/>
      <c r="D67" s="319"/>
      <c r="E67" s="319"/>
      <c r="F67" s="319"/>
      <c r="G67" s="319"/>
      <c r="H67" s="319"/>
    </row>
    <row r="68" spans="1:8">
      <c r="A68" s="325"/>
      <c r="B68" s="415"/>
      <c r="C68" s="327"/>
      <c r="D68" s="422"/>
      <c r="E68" s="422"/>
      <c r="F68" s="422"/>
      <c r="G68" s="422"/>
      <c r="H68" s="422"/>
    </row>
    <row r="69" spans="1:8">
      <c r="A69" s="325"/>
      <c r="B69" s="415"/>
      <c r="C69" s="327"/>
      <c r="D69" s="423"/>
      <c r="E69" s="423"/>
      <c r="F69" s="423"/>
      <c r="G69" s="423"/>
      <c r="H69" s="423"/>
    </row>
    <row r="70" spans="1:8">
      <c r="A70" s="325"/>
      <c r="B70" s="415"/>
      <c r="C70" s="327"/>
      <c r="D70" s="319"/>
      <c r="E70" s="319"/>
      <c r="F70" s="319"/>
      <c r="G70" s="319"/>
      <c r="H70" s="319"/>
    </row>
    <row r="71" spans="1:8">
      <c r="A71" s="325"/>
      <c r="B71" s="415"/>
      <c r="C71" s="327"/>
      <c r="D71" s="319"/>
      <c r="E71" s="319"/>
      <c r="F71" s="319"/>
      <c r="G71" s="319"/>
      <c r="H71" s="319"/>
    </row>
    <row r="72" spans="1:8">
      <c r="A72" s="325"/>
      <c r="B72" s="415"/>
      <c r="C72" s="327"/>
      <c r="D72" s="423"/>
      <c r="E72" s="423"/>
      <c r="F72" s="423"/>
      <c r="G72" s="423"/>
      <c r="H72" s="423"/>
    </row>
    <row r="73" spans="1:8">
      <c r="A73" s="325"/>
      <c r="B73" s="415"/>
      <c r="C73" s="327"/>
      <c r="D73" s="319"/>
      <c r="E73" s="319"/>
      <c r="F73" s="319"/>
      <c r="G73" s="319"/>
      <c r="H73" s="319"/>
    </row>
    <row r="74" spans="1:8">
      <c r="A74" s="325"/>
      <c r="B74" s="415"/>
      <c r="C74" s="327"/>
      <c r="D74" s="319"/>
      <c r="E74" s="319"/>
      <c r="F74" s="319"/>
      <c r="G74" s="319"/>
      <c r="H74" s="319"/>
    </row>
    <row r="75" spans="1:8">
      <c r="A75" s="325"/>
      <c r="B75" s="415"/>
      <c r="C75" s="327"/>
      <c r="D75" s="319"/>
      <c r="E75" s="319"/>
      <c r="F75" s="319"/>
      <c r="G75" s="319"/>
      <c r="H75" s="319"/>
    </row>
    <row r="76" spans="1:8">
      <c r="A76" s="325"/>
      <c r="B76" s="415"/>
      <c r="C76" s="327"/>
      <c r="D76" s="319"/>
      <c r="E76" s="319"/>
      <c r="F76" s="319"/>
      <c r="G76" s="319"/>
      <c r="H76" s="319"/>
    </row>
    <row r="77" spans="1:8">
      <c r="A77" s="325"/>
      <c r="B77" s="415"/>
      <c r="C77" s="327"/>
      <c r="D77" s="319"/>
      <c r="E77" s="319"/>
      <c r="F77" s="319"/>
      <c r="G77" s="319"/>
      <c r="H77" s="319"/>
    </row>
    <row r="78" spans="1:8">
      <c r="A78" s="325"/>
      <c r="B78" s="415"/>
      <c r="C78" s="327"/>
      <c r="D78" s="319"/>
      <c r="E78" s="319"/>
      <c r="F78" s="319"/>
      <c r="G78" s="319"/>
      <c r="H78" s="319"/>
    </row>
    <row r="79" spans="1:8">
      <c r="A79" s="325"/>
      <c r="B79" s="415"/>
      <c r="C79" s="327"/>
      <c r="D79" s="319"/>
      <c r="E79" s="319"/>
      <c r="F79" s="319"/>
      <c r="G79" s="319"/>
      <c r="H79" s="319"/>
    </row>
    <row r="80" spans="1:8">
      <c r="A80" s="325"/>
      <c r="B80" s="415"/>
      <c r="C80" s="318"/>
      <c r="D80" s="319"/>
      <c r="E80" s="319"/>
      <c r="F80" s="318"/>
      <c r="G80" s="318"/>
      <c r="H80" s="318"/>
    </row>
    <row r="81" spans="1:8">
      <c r="A81" s="325"/>
      <c r="B81" s="415"/>
      <c r="C81" s="318"/>
      <c r="D81" s="319"/>
      <c r="E81" s="319"/>
      <c r="F81" s="318"/>
      <c r="G81" s="318"/>
      <c r="H81" s="318"/>
    </row>
    <row r="82" spans="1:8">
      <c r="A82" s="325"/>
      <c r="B82" s="415"/>
      <c r="C82" s="318"/>
      <c r="D82" s="319"/>
      <c r="E82" s="319"/>
      <c r="F82" s="318"/>
      <c r="G82" s="318"/>
      <c r="H82" s="318"/>
    </row>
    <row r="83" spans="1:8">
      <c r="A83" s="325"/>
      <c r="B83" s="415"/>
      <c r="C83" s="318"/>
      <c r="D83" s="319"/>
      <c r="E83" s="319"/>
      <c r="F83" s="318"/>
      <c r="G83" s="318"/>
      <c r="H83" s="318"/>
    </row>
    <row r="84" spans="1:8">
      <c r="A84" s="325"/>
      <c r="B84" s="415"/>
      <c r="C84" s="318"/>
      <c r="D84" s="319"/>
      <c r="E84" s="319"/>
      <c r="F84" s="318"/>
      <c r="G84" s="318"/>
      <c r="H84" s="318"/>
    </row>
    <row r="85" spans="1:8">
      <c r="A85" s="325"/>
      <c r="B85" s="415"/>
      <c r="C85" s="318"/>
      <c r="D85" s="319"/>
      <c r="E85" s="319"/>
      <c r="F85" s="318"/>
      <c r="G85" s="318"/>
      <c r="H85" s="318"/>
    </row>
    <row r="86" spans="1:8">
      <c r="A86" s="325"/>
      <c r="B86" s="415"/>
      <c r="C86" s="318"/>
      <c r="D86" s="319"/>
      <c r="E86" s="319"/>
      <c r="F86" s="318"/>
      <c r="G86" s="318"/>
      <c r="H86" s="318"/>
    </row>
  </sheetData>
  <autoFilter ref="A14:H64"/>
  <mergeCells count="7">
    <mergeCell ref="B64:G64"/>
    <mergeCell ref="B13:G13"/>
    <mergeCell ref="A3:G3"/>
    <mergeCell ref="B4:G4"/>
    <mergeCell ref="A1:G1"/>
    <mergeCell ref="A2:G2"/>
    <mergeCell ref="B63:G63"/>
  </mergeCells>
  <printOptions horizontalCentered="1"/>
  <pageMargins left="0.98425196850393704" right="0.98425196850393704" top="0.78740157480314965" bottom="3.9370078740157481" header="0.51181102362204722" footer="3.3464566929133861"/>
  <pageSetup paperSize="9" scale="93" firstPageNumber="29" orientation="portrait" blackAndWhite="1" useFirstPageNumber="1" r:id="rId1"/>
  <headerFooter alignWithMargins="0">
    <oddHeader xml:space="preserve">&amp;C   </oddHeader>
    <oddFooter>&amp;C&amp;"Times New Roman,Bold"&amp;P</oddFooter>
  </headerFooter>
  <rowBreaks count="1" manualBreakCount="1">
    <brk id="35" max="7" man="1"/>
  </rowBreaks>
  <drawing r:id="rId2"/>
</worksheet>
</file>

<file path=xl/worksheets/sheet17.xml><?xml version="1.0" encoding="utf-8"?>
<worksheet xmlns="http://schemas.openxmlformats.org/spreadsheetml/2006/main" xmlns:r="http://schemas.openxmlformats.org/officeDocument/2006/relationships">
  <sheetPr syncVertical="1" syncRef="A19" transitionEvaluation="1" codeName="Sheet21">
    <tabColor rgb="FFC00000"/>
  </sheetPr>
  <dimension ref="A1:H810"/>
  <sheetViews>
    <sheetView view="pageBreakPreview" topLeftCell="A19" zoomScaleSheetLayoutView="100" workbookViewId="0">
      <selection activeCell="A28" sqref="A28:XFD33"/>
    </sheetView>
  </sheetViews>
  <sheetFormatPr defaultColWidth="12.44140625" defaultRowHeight="13.2"/>
  <cols>
    <col min="1" max="1" width="6.44140625" style="80" customWidth="1"/>
    <col min="2" max="2" width="8.109375" style="48" customWidth="1"/>
    <col min="3" max="3" width="28.5546875" style="7" customWidth="1"/>
    <col min="4" max="4" width="8.5546875" style="7" customWidth="1"/>
    <col min="5" max="5" width="10" style="8" customWidth="1"/>
    <col min="6" max="6" width="10.88671875" style="7" bestFit="1" customWidth="1"/>
    <col min="7" max="7" width="8.5546875" style="7" customWidth="1"/>
    <col min="8" max="8" width="3.44140625" style="7" customWidth="1"/>
    <col min="9" max="16384" width="12.44140625" style="7"/>
  </cols>
  <sheetData>
    <row r="1" spans="1:8" ht="13.5" customHeight="1">
      <c r="A1" s="1716" t="s">
        <v>153</v>
      </c>
      <c r="B1" s="1716"/>
      <c r="C1" s="1716"/>
      <c r="D1" s="1716"/>
      <c r="E1" s="1716"/>
      <c r="F1" s="1716"/>
      <c r="G1" s="1716"/>
      <c r="H1" s="1279"/>
    </row>
    <row r="2" spans="1:8" ht="13.5" customHeight="1">
      <c r="A2" s="1716" t="s">
        <v>152</v>
      </c>
      <c r="B2" s="1716"/>
      <c r="C2" s="1716"/>
      <c r="D2" s="1716"/>
      <c r="E2" s="1716"/>
      <c r="F2" s="1716"/>
      <c r="G2" s="1716"/>
      <c r="H2" s="1279"/>
    </row>
    <row r="3" spans="1:8" ht="15.75" customHeight="1">
      <c r="A3" s="1666" t="s">
        <v>853</v>
      </c>
      <c r="B3" s="1666"/>
      <c r="C3" s="1666"/>
      <c r="D3" s="1666"/>
      <c r="E3" s="1666"/>
      <c r="F3" s="1666"/>
      <c r="G3" s="1666"/>
      <c r="H3" s="1217"/>
    </row>
    <row r="4" spans="1:8" ht="13.8">
      <c r="A4" s="31"/>
      <c r="B4" s="1667"/>
      <c r="C4" s="1667"/>
      <c r="D4" s="1667"/>
      <c r="E4" s="1667"/>
      <c r="F4" s="1667"/>
      <c r="G4" s="1667"/>
      <c r="H4" s="1218"/>
    </row>
    <row r="5" spans="1:8" ht="13.5" customHeight="1">
      <c r="A5" s="31"/>
      <c r="B5" s="27"/>
      <c r="C5" s="27"/>
      <c r="D5" s="33"/>
      <c r="E5" s="34" t="s">
        <v>4</v>
      </c>
      <c r="F5" s="34" t="s">
        <v>5</v>
      </c>
      <c r="G5" s="34" t="s">
        <v>110</v>
      </c>
      <c r="H5" s="30"/>
    </row>
    <row r="6" spans="1:8">
      <c r="A6" s="31"/>
      <c r="B6" s="35" t="s">
        <v>6</v>
      </c>
      <c r="C6" s="27" t="s">
        <v>7</v>
      </c>
      <c r="D6" s="36" t="s">
        <v>52</v>
      </c>
      <c r="E6" s="29">
        <v>199533</v>
      </c>
      <c r="F6" s="1388">
        <v>0</v>
      </c>
      <c r="G6" s="29">
        <f>SUM(E6:F6)</f>
        <v>199533</v>
      </c>
      <c r="H6" s="29"/>
    </row>
    <row r="7" spans="1:8">
      <c r="A7" s="31"/>
      <c r="B7" s="35"/>
      <c r="C7" s="27"/>
      <c r="D7" s="597" t="s">
        <v>73</v>
      </c>
      <c r="E7" s="619">
        <v>357918</v>
      </c>
      <c r="F7" s="1547"/>
      <c r="G7" s="619">
        <f>SUM(E7:F7)</f>
        <v>357918</v>
      </c>
      <c r="H7" s="29"/>
    </row>
    <row r="8" spans="1:8" ht="13.5" customHeight="1">
      <c r="A8" s="31"/>
      <c r="B8" s="35" t="s">
        <v>8</v>
      </c>
      <c r="C8" s="37" t="s">
        <v>9</v>
      </c>
      <c r="D8" s="38"/>
      <c r="E8" s="30"/>
      <c r="F8" s="1448"/>
      <c r="G8" s="30"/>
      <c r="H8" s="30"/>
    </row>
    <row r="9" spans="1:8" ht="13.5" customHeight="1">
      <c r="A9" s="31"/>
      <c r="B9" s="35"/>
      <c r="C9" s="37" t="s">
        <v>106</v>
      </c>
      <c r="D9" s="38" t="s">
        <v>52</v>
      </c>
      <c r="E9" s="30">
        <f>G27</f>
        <v>2500</v>
      </c>
      <c r="F9" s="1449">
        <v>0</v>
      </c>
      <c r="G9" s="30">
        <f>SUM(E9:F9)</f>
        <v>2500</v>
      </c>
      <c r="H9" s="30"/>
    </row>
    <row r="10" spans="1:8" ht="13.5" customHeight="1">
      <c r="A10" s="31"/>
      <c r="B10" s="39" t="s">
        <v>51</v>
      </c>
      <c r="C10" s="27" t="s">
        <v>20</v>
      </c>
      <c r="D10" s="40" t="s">
        <v>52</v>
      </c>
      <c r="E10" s="41">
        <f>SUM(E6:E9)</f>
        <v>559951</v>
      </c>
      <c r="F10" s="1387">
        <f>SUM(F6:F9)</f>
        <v>0</v>
      </c>
      <c r="G10" s="41">
        <f>SUM(G6:G9)</f>
        <v>559951</v>
      </c>
      <c r="H10" s="29"/>
    </row>
    <row r="11" spans="1:8" ht="13.5" customHeight="1">
      <c r="A11" s="31"/>
      <c r="B11" s="35"/>
      <c r="C11" s="27"/>
      <c r="D11" s="28"/>
      <c r="E11" s="28"/>
      <c r="F11" s="36"/>
      <c r="G11" s="28"/>
      <c r="H11" s="28"/>
    </row>
    <row r="12" spans="1:8" ht="13.5" customHeight="1">
      <c r="A12" s="31"/>
      <c r="B12" s="35" t="s">
        <v>21</v>
      </c>
      <c r="C12" s="27" t="s">
        <v>22</v>
      </c>
      <c r="D12" s="27"/>
      <c r="E12" s="27"/>
      <c r="F12" s="42"/>
      <c r="G12" s="27"/>
      <c r="H12" s="27"/>
    </row>
    <row r="13" spans="1:8" s="1" customFormat="1" ht="13.8" thickBot="1">
      <c r="A13" s="43"/>
      <c r="B13" s="1668" t="s">
        <v>98</v>
      </c>
      <c r="C13" s="1668"/>
      <c r="D13" s="1668"/>
      <c r="E13" s="1668"/>
      <c r="F13" s="1668"/>
      <c r="G13" s="1668"/>
      <c r="H13" s="619"/>
    </row>
    <row r="14" spans="1:8" s="1" customFormat="1" ht="14.4" thickTop="1" thickBot="1">
      <c r="A14" s="43"/>
      <c r="B14" s="281"/>
      <c r="C14" s="281" t="s">
        <v>23</v>
      </c>
      <c r="D14" s="281"/>
      <c r="E14" s="281"/>
      <c r="F14" s="281"/>
      <c r="G14" s="44" t="s">
        <v>110</v>
      </c>
      <c r="H14" s="30"/>
    </row>
    <row r="15" spans="1:8" s="1" customFormat="1" ht="9" customHeight="1" thickTop="1">
      <c r="A15" s="29"/>
      <c r="B15" s="38"/>
      <c r="C15" s="38"/>
      <c r="D15" s="38"/>
      <c r="E15" s="38"/>
      <c r="F15" s="38"/>
      <c r="G15" s="30"/>
      <c r="H15" s="30"/>
    </row>
    <row r="16" spans="1:8" ht="15" customHeight="1">
      <c r="A16" s="1226"/>
      <c r="B16" s="52"/>
      <c r="C16" s="1280" t="s">
        <v>55</v>
      </c>
      <c r="D16" s="4"/>
      <c r="E16" s="805"/>
      <c r="F16" s="805"/>
      <c r="G16" s="4"/>
      <c r="H16" s="4"/>
    </row>
    <row r="17" spans="1:8" ht="15" customHeight="1">
      <c r="A17" s="80" t="s">
        <v>56</v>
      </c>
      <c r="B17" s="954">
        <v>2014</v>
      </c>
      <c r="C17" s="58" t="s">
        <v>144</v>
      </c>
      <c r="D17" s="8"/>
      <c r="E17" s="863"/>
      <c r="F17" s="863"/>
      <c r="G17" s="8"/>
      <c r="H17" s="8"/>
    </row>
    <row r="18" spans="1:8" ht="15" customHeight="1">
      <c r="A18" s="1226"/>
      <c r="B18" s="957">
        <v>0.114</v>
      </c>
      <c r="C18" s="68" t="s">
        <v>232</v>
      </c>
      <c r="D18" s="45"/>
      <c r="E18" s="805"/>
      <c r="F18" s="805"/>
      <c r="G18" s="45"/>
      <c r="H18" s="45"/>
    </row>
    <row r="19" spans="1:8" ht="15" customHeight="1">
      <c r="A19" s="1226"/>
      <c r="B19" s="52">
        <v>67</v>
      </c>
      <c r="C19" s="941" t="s">
        <v>233</v>
      </c>
      <c r="D19" s="47"/>
      <c r="E19" s="863"/>
      <c r="F19" s="863"/>
      <c r="G19" s="47"/>
      <c r="H19" s="47"/>
    </row>
    <row r="20" spans="1:8" ht="15" customHeight="1">
      <c r="A20" s="1226"/>
      <c r="B20" s="52">
        <v>70</v>
      </c>
      <c r="C20" s="941" t="s">
        <v>234</v>
      </c>
      <c r="D20" s="47"/>
      <c r="E20" s="863"/>
      <c r="F20" s="863"/>
      <c r="G20" s="47"/>
      <c r="H20" s="47"/>
    </row>
    <row r="21" spans="1:8" ht="42" customHeight="1">
      <c r="A21" s="1434"/>
      <c r="B21" s="46" t="s">
        <v>552</v>
      </c>
      <c r="C21" s="941" t="s">
        <v>553</v>
      </c>
      <c r="D21" s="285"/>
      <c r="E21" s="291"/>
      <c r="F21" s="290"/>
      <c r="G21" s="1109">
        <v>2500</v>
      </c>
      <c r="H21" s="45"/>
    </row>
    <row r="22" spans="1:8" ht="15" customHeight="1">
      <c r="A22" s="1226" t="s">
        <v>51</v>
      </c>
      <c r="B22" s="52">
        <v>70</v>
      </c>
      <c r="C22" s="941" t="s">
        <v>234</v>
      </c>
      <c r="D22" s="285"/>
      <c r="E22" s="291"/>
      <c r="F22" s="290"/>
      <c r="G22" s="291">
        <f>SUM(G21:G21)</f>
        <v>2500</v>
      </c>
      <c r="H22" s="285"/>
    </row>
    <row r="23" spans="1:8" ht="15" customHeight="1">
      <c r="A23" s="1226" t="s">
        <v>51</v>
      </c>
      <c r="B23" s="52">
        <v>67</v>
      </c>
      <c r="C23" s="941" t="s">
        <v>233</v>
      </c>
      <c r="D23" s="50"/>
      <c r="E23" s="288"/>
      <c r="F23" s="288"/>
      <c r="G23" s="288">
        <f t="shared" ref="G23" si="0">G22</f>
        <v>2500</v>
      </c>
      <c r="H23" s="50"/>
    </row>
    <row r="24" spans="1:8" ht="15" customHeight="1">
      <c r="A24" s="1226" t="s">
        <v>51</v>
      </c>
      <c r="B24" s="957">
        <v>0.114</v>
      </c>
      <c r="C24" s="68" t="s">
        <v>232</v>
      </c>
      <c r="D24" s="50"/>
      <c r="E24" s="291"/>
      <c r="F24" s="290"/>
      <c r="G24" s="69">
        <f t="shared" ref="G24" si="1">G23</f>
        <v>2500</v>
      </c>
      <c r="H24" s="50"/>
    </row>
    <row r="25" spans="1:8" ht="15" customHeight="1">
      <c r="A25" s="1226" t="s">
        <v>51</v>
      </c>
      <c r="B25" s="54">
        <v>2014</v>
      </c>
      <c r="C25" s="55" t="s">
        <v>144</v>
      </c>
      <c r="D25" s="69"/>
      <c r="E25" s="288"/>
      <c r="F25" s="288"/>
      <c r="G25" s="288">
        <f t="shared" ref="G25:G26" si="2">G24</f>
        <v>2500</v>
      </c>
      <c r="H25" s="50"/>
    </row>
    <row r="26" spans="1:8" ht="15" customHeight="1">
      <c r="A26" s="62" t="s">
        <v>51</v>
      </c>
      <c r="B26" s="63"/>
      <c r="C26" s="64" t="s">
        <v>55</v>
      </c>
      <c r="D26" s="1142"/>
      <c r="E26" s="286"/>
      <c r="F26" s="286"/>
      <c r="G26" s="286">
        <f t="shared" si="2"/>
        <v>2500</v>
      </c>
      <c r="H26" s="1142"/>
    </row>
    <row r="27" spans="1:8" s="70" customFormat="1" ht="15" customHeight="1">
      <c r="A27" s="1771" t="s">
        <v>51</v>
      </c>
      <c r="B27" s="1772"/>
      <c r="C27" s="1773" t="s">
        <v>52</v>
      </c>
      <c r="D27" s="1774"/>
      <c r="E27" s="806"/>
      <c r="F27" s="807"/>
      <c r="G27" s="806">
        <f>G26</f>
        <v>2500</v>
      </c>
      <c r="H27" s="50"/>
    </row>
    <row r="28" spans="1:8" s="70" customFormat="1">
      <c r="A28" s="1647"/>
      <c r="B28" s="52"/>
      <c r="C28" s="55"/>
      <c r="D28" s="50"/>
      <c r="E28" s="285"/>
      <c r="F28" s="287"/>
      <c r="G28" s="50"/>
      <c r="H28" s="50"/>
    </row>
    <row r="29" spans="1:8" s="70" customFormat="1">
      <c r="A29" s="1647"/>
      <c r="B29" s="52"/>
      <c r="D29" s="134"/>
      <c r="E29" s="134"/>
      <c r="F29" s="56"/>
      <c r="G29" s="56"/>
      <c r="H29" s="56"/>
    </row>
    <row r="30" spans="1:8" s="70" customFormat="1">
      <c r="A30" s="1647"/>
      <c r="B30" s="52"/>
      <c r="D30" s="1345"/>
      <c r="E30" s="613"/>
      <c r="F30" s="1345"/>
      <c r="G30" s="613"/>
      <c r="H30" s="613"/>
    </row>
    <row r="31" spans="1:8" s="70" customFormat="1">
      <c r="A31" s="1647"/>
      <c r="B31" s="52"/>
      <c r="D31" s="56"/>
      <c r="E31" s="56"/>
      <c r="F31" s="134"/>
      <c r="G31" s="134"/>
      <c r="H31" s="134"/>
    </row>
    <row r="32" spans="1:8" s="70" customFormat="1">
      <c r="A32" s="1647"/>
      <c r="B32" s="52"/>
      <c r="C32" s="82"/>
      <c r="D32" s="56"/>
      <c r="E32" s="56"/>
      <c r="F32" s="232"/>
      <c r="G32" s="232"/>
      <c r="H32" s="232"/>
    </row>
    <row r="33" spans="1:8" s="70" customFormat="1">
      <c r="A33" s="1647"/>
      <c r="B33" s="52"/>
      <c r="C33" s="82"/>
      <c r="D33" s="56"/>
      <c r="E33" s="56"/>
      <c r="F33" s="56"/>
      <c r="G33" s="56"/>
      <c r="H33" s="56"/>
    </row>
    <row r="34" spans="1:8">
      <c r="A34" s="1226"/>
      <c r="B34" s="52"/>
      <c r="C34" s="82"/>
      <c r="D34" s="56"/>
      <c r="E34" s="56"/>
      <c r="F34" s="56"/>
      <c r="G34" s="56"/>
      <c r="H34" s="56"/>
    </row>
    <row r="35" spans="1:8">
      <c r="A35" s="1226"/>
      <c r="B35" s="52"/>
      <c r="C35" s="82"/>
      <c r="D35" s="56"/>
      <c r="E35" s="56"/>
      <c r="F35" s="56"/>
      <c r="G35" s="56"/>
      <c r="H35" s="56"/>
    </row>
    <row r="36" spans="1:8">
      <c r="A36" s="1226"/>
      <c r="B36" s="52"/>
      <c r="C36" s="82"/>
      <c r="D36" s="56"/>
      <c r="E36" s="56"/>
      <c r="F36" s="56"/>
      <c r="G36" s="56"/>
      <c r="H36" s="56"/>
    </row>
    <row r="37" spans="1:8">
      <c r="A37" s="1226"/>
      <c r="B37" s="52"/>
      <c r="C37" s="82"/>
      <c r="D37" s="56"/>
      <c r="E37" s="56"/>
      <c r="F37" s="232"/>
      <c r="G37" s="232"/>
      <c r="H37" s="232"/>
    </row>
    <row r="38" spans="1:8">
      <c r="A38" s="1226"/>
      <c r="B38" s="52"/>
      <c r="C38" s="82"/>
      <c r="D38" s="56"/>
      <c r="E38" s="56"/>
      <c r="F38" s="56"/>
      <c r="G38" s="56"/>
      <c r="H38" s="56"/>
    </row>
    <row r="39" spans="1:8">
      <c r="A39" s="1226"/>
      <c r="B39" s="52"/>
      <c r="C39" s="82"/>
      <c r="D39" s="56"/>
      <c r="E39" s="56"/>
      <c r="F39" s="56"/>
      <c r="G39" s="56"/>
      <c r="H39" s="56"/>
    </row>
    <row r="40" spans="1:8">
      <c r="A40" s="1226"/>
      <c r="B40" s="52"/>
      <c r="C40" s="82"/>
      <c r="D40" s="56"/>
      <c r="E40" s="56"/>
      <c r="F40" s="56"/>
      <c r="G40" s="56"/>
      <c r="H40" s="56"/>
    </row>
    <row r="41" spans="1:8">
      <c r="A41" s="1226"/>
      <c r="B41" s="52"/>
      <c r="C41" s="70"/>
      <c r="D41" s="56"/>
      <c r="E41" s="56"/>
      <c r="F41" s="56"/>
      <c r="G41" s="56"/>
      <c r="H41" s="56"/>
    </row>
    <row r="42" spans="1:8">
      <c r="A42" s="1226"/>
      <c r="B42" s="52"/>
      <c r="C42" s="70"/>
      <c r="D42" s="56"/>
      <c r="E42" s="56"/>
      <c r="F42" s="56"/>
      <c r="G42" s="56"/>
      <c r="H42" s="56"/>
    </row>
    <row r="43" spans="1:8">
      <c r="A43" s="1226"/>
      <c r="B43" s="52"/>
      <c r="C43" s="70"/>
      <c r="D43" s="56"/>
      <c r="E43" s="56"/>
      <c r="F43" s="56"/>
      <c r="G43" s="56"/>
      <c r="H43" s="56"/>
    </row>
    <row r="44" spans="1:8">
      <c r="A44" s="1226"/>
      <c r="B44" s="52"/>
      <c r="C44" s="70"/>
      <c r="D44" s="56"/>
      <c r="E44" s="56"/>
      <c r="F44" s="56"/>
      <c r="G44" s="56"/>
      <c r="H44" s="56"/>
    </row>
    <row r="45" spans="1:8">
      <c r="A45" s="1226"/>
      <c r="B45" s="52"/>
      <c r="C45" s="70"/>
      <c r="D45" s="56"/>
      <c r="E45" s="56"/>
      <c r="F45" s="56"/>
      <c r="G45" s="56"/>
      <c r="H45" s="56"/>
    </row>
    <row r="46" spans="1:8">
      <c r="A46" s="1226"/>
      <c r="B46" s="52"/>
      <c r="C46" s="70"/>
      <c r="D46" s="56"/>
      <c r="E46" s="56"/>
      <c r="F46" s="56"/>
      <c r="G46" s="56"/>
      <c r="H46" s="56"/>
    </row>
    <row r="47" spans="1:8">
      <c r="D47" s="8"/>
      <c r="F47" s="8"/>
      <c r="G47" s="8"/>
      <c r="H47" s="8"/>
    </row>
    <row r="48" spans="1:8">
      <c r="D48" s="8"/>
      <c r="F48" s="8"/>
      <c r="G48" s="8"/>
      <c r="H48" s="8"/>
    </row>
    <row r="49" spans="4:8">
      <c r="D49" s="8"/>
      <c r="F49" s="8"/>
      <c r="G49" s="8"/>
      <c r="H49" s="8"/>
    </row>
    <row r="50" spans="4:8">
      <c r="D50" s="8"/>
      <c r="F50" s="8"/>
      <c r="G50" s="8"/>
      <c r="H50" s="8"/>
    </row>
    <row r="51" spans="4:8">
      <c r="D51" s="8"/>
      <c r="F51" s="8"/>
      <c r="G51" s="8"/>
      <c r="H51" s="8"/>
    </row>
    <row r="52" spans="4:8">
      <c r="D52" s="8"/>
      <c r="F52" s="8"/>
      <c r="G52" s="8"/>
      <c r="H52" s="8"/>
    </row>
    <row r="53" spans="4:8">
      <c r="D53" s="8"/>
      <c r="F53" s="8"/>
      <c r="G53" s="8"/>
      <c r="H53" s="8"/>
    </row>
    <row r="54" spans="4:8">
      <c r="D54" s="8"/>
      <c r="F54" s="8"/>
      <c r="G54" s="8"/>
      <c r="H54" s="8"/>
    </row>
    <row r="55" spans="4:8">
      <c r="D55" s="8"/>
      <c r="F55" s="8"/>
      <c r="G55" s="8"/>
      <c r="H55" s="8"/>
    </row>
    <row r="56" spans="4:8">
      <c r="D56" s="8"/>
      <c r="F56" s="8"/>
      <c r="G56" s="8"/>
      <c r="H56" s="8"/>
    </row>
    <row r="57" spans="4:8">
      <c r="D57" s="8"/>
      <c r="F57" s="8"/>
      <c r="G57" s="8"/>
      <c r="H57" s="8"/>
    </row>
    <row r="58" spans="4:8">
      <c r="D58" s="8"/>
      <c r="F58" s="8"/>
      <c r="G58" s="8"/>
      <c r="H58" s="8"/>
    </row>
    <row r="59" spans="4:8">
      <c r="D59" s="8"/>
      <c r="F59" s="8"/>
      <c r="G59" s="8"/>
      <c r="H59" s="8"/>
    </row>
    <row r="60" spans="4:8">
      <c r="D60" s="8"/>
      <c r="F60" s="8"/>
      <c r="G60" s="8"/>
      <c r="H60" s="8"/>
    </row>
    <row r="61" spans="4:8">
      <c r="D61" s="8"/>
      <c r="F61" s="8"/>
      <c r="G61" s="8"/>
      <c r="H61" s="8"/>
    </row>
    <row r="62" spans="4:8">
      <c r="D62" s="8"/>
      <c r="F62" s="8"/>
      <c r="G62" s="8"/>
      <c r="H62" s="8"/>
    </row>
    <row r="63" spans="4:8">
      <c r="D63" s="8"/>
      <c r="F63" s="8"/>
      <c r="G63" s="8"/>
      <c r="H63" s="8"/>
    </row>
    <row r="64" spans="4:8">
      <c r="D64" s="8"/>
      <c r="F64" s="8"/>
      <c r="G64" s="8"/>
      <c r="H64" s="8"/>
    </row>
    <row r="65" spans="4:8">
      <c r="D65" s="8"/>
      <c r="F65" s="8"/>
      <c r="G65" s="8"/>
      <c r="H65" s="8"/>
    </row>
    <row r="66" spans="4:8">
      <c r="D66" s="8"/>
      <c r="F66" s="8"/>
      <c r="G66" s="8"/>
      <c r="H66" s="8"/>
    </row>
    <row r="67" spans="4:8">
      <c r="D67" s="8"/>
      <c r="F67" s="8"/>
      <c r="G67" s="8"/>
      <c r="H67" s="8"/>
    </row>
    <row r="68" spans="4:8">
      <c r="D68" s="8"/>
      <c r="F68" s="8"/>
      <c r="G68" s="8"/>
      <c r="H68" s="8"/>
    </row>
    <row r="69" spans="4:8">
      <c r="D69" s="8"/>
      <c r="F69" s="8"/>
      <c r="G69" s="8"/>
      <c r="H69" s="8"/>
    </row>
    <row r="70" spans="4:8">
      <c r="D70" s="8"/>
      <c r="F70" s="8"/>
      <c r="G70" s="8"/>
      <c r="H70" s="8"/>
    </row>
    <row r="71" spans="4:8">
      <c r="D71" s="8"/>
      <c r="F71" s="8"/>
      <c r="G71" s="8"/>
      <c r="H71" s="8"/>
    </row>
    <row r="72" spans="4:8">
      <c r="D72" s="8"/>
      <c r="F72" s="8"/>
      <c r="G72" s="8"/>
      <c r="H72" s="8"/>
    </row>
    <row r="73" spans="4:8">
      <c r="D73" s="8"/>
      <c r="F73" s="8"/>
      <c r="G73" s="8"/>
      <c r="H73" s="8"/>
    </row>
    <row r="74" spans="4:8">
      <c r="D74" s="8"/>
      <c r="F74" s="8"/>
      <c r="G74" s="8"/>
      <c r="H74" s="8"/>
    </row>
    <row r="75" spans="4:8">
      <c r="D75" s="8"/>
      <c r="F75" s="8"/>
      <c r="G75" s="8"/>
      <c r="H75" s="8"/>
    </row>
    <row r="76" spans="4:8">
      <c r="D76" s="8"/>
      <c r="F76" s="8"/>
      <c r="G76" s="8"/>
      <c r="H76" s="8"/>
    </row>
    <row r="77" spans="4:8">
      <c r="D77" s="8"/>
      <c r="F77" s="8"/>
      <c r="G77" s="8"/>
      <c r="H77" s="8"/>
    </row>
    <row r="78" spans="4:8">
      <c r="D78" s="8"/>
      <c r="F78" s="8"/>
      <c r="G78" s="8"/>
      <c r="H78" s="8"/>
    </row>
    <row r="79" spans="4:8">
      <c r="D79" s="8"/>
      <c r="F79" s="8"/>
      <c r="G79" s="8"/>
      <c r="H79" s="8"/>
    </row>
    <row r="80" spans="4:8">
      <c r="D80" s="8"/>
      <c r="F80" s="8"/>
      <c r="G80" s="8"/>
      <c r="H80" s="8"/>
    </row>
    <row r="81" spans="4:8">
      <c r="D81" s="8"/>
      <c r="F81" s="8"/>
      <c r="G81" s="8"/>
      <c r="H81" s="8"/>
    </row>
    <row r="82" spans="4:8">
      <c r="D82" s="8"/>
      <c r="F82" s="8"/>
      <c r="G82" s="8"/>
      <c r="H82" s="8"/>
    </row>
    <row r="83" spans="4:8">
      <c r="D83" s="8"/>
      <c r="F83" s="8"/>
      <c r="G83" s="8"/>
      <c r="H83" s="8"/>
    </row>
    <row r="84" spans="4:8">
      <c r="D84" s="8"/>
      <c r="F84" s="8"/>
      <c r="G84" s="8"/>
      <c r="H84" s="8"/>
    </row>
    <row r="85" spans="4:8">
      <c r="D85" s="8"/>
      <c r="F85" s="8"/>
      <c r="G85" s="8"/>
      <c r="H85" s="8"/>
    </row>
    <row r="86" spans="4:8">
      <c r="D86" s="8"/>
      <c r="F86" s="8"/>
      <c r="G86" s="8"/>
      <c r="H86" s="8"/>
    </row>
    <row r="87" spans="4:8">
      <c r="D87" s="8"/>
      <c r="F87" s="8"/>
      <c r="G87" s="8"/>
      <c r="H87" s="8"/>
    </row>
    <row r="88" spans="4:8">
      <c r="D88" s="8"/>
      <c r="F88" s="8"/>
      <c r="G88" s="8"/>
      <c r="H88" s="8"/>
    </row>
    <row r="89" spans="4:8">
      <c r="D89" s="8"/>
      <c r="F89" s="8"/>
      <c r="G89" s="8"/>
      <c r="H89" s="8"/>
    </row>
    <row r="90" spans="4:8">
      <c r="D90" s="8"/>
      <c r="F90" s="8"/>
      <c r="G90" s="8"/>
      <c r="H90" s="8"/>
    </row>
    <row r="91" spans="4:8">
      <c r="D91" s="8"/>
      <c r="F91" s="8"/>
      <c r="G91" s="8"/>
      <c r="H91" s="8"/>
    </row>
    <row r="92" spans="4:8">
      <c r="D92" s="8"/>
      <c r="F92" s="8"/>
      <c r="G92" s="8"/>
      <c r="H92" s="8"/>
    </row>
    <row r="93" spans="4:8">
      <c r="D93" s="8"/>
      <c r="F93" s="8"/>
      <c r="G93" s="8"/>
      <c r="H93" s="8"/>
    </row>
    <row r="94" spans="4:8">
      <c r="D94" s="8"/>
      <c r="F94" s="8"/>
      <c r="G94" s="8"/>
      <c r="H94" s="8"/>
    </row>
    <row r="95" spans="4:8">
      <c r="D95" s="8"/>
      <c r="F95" s="8"/>
      <c r="G95" s="8"/>
      <c r="H95" s="8"/>
    </row>
    <row r="96" spans="4:8">
      <c r="D96" s="8"/>
      <c r="F96" s="8"/>
      <c r="G96" s="8"/>
      <c r="H96" s="8"/>
    </row>
    <row r="97" spans="4:8">
      <c r="D97" s="8"/>
      <c r="F97" s="8"/>
      <c r="G97" s="8"/>
      <c r="H97" s="8"/>
    </row>
    <row r="98" spans="4:8">
      <c r="D98" s="8"/>
      <c r="F98" s="8"/>
      <c r="G98" s="8"/>
      <c r="H98" s="8"/>
    </row>
    <row r="99" spans="4:8">
      <c r="D99" s="8"/>
      <c r="F99" s="8"/>
      <c r="G99" s="8"/>
      <c r="H99" s="8"/>
    </row>
    <row r="100" spans="4:8">
      <c r="D100" s="8"/>
      <c r="F100" s="8"/>
      <c r="G100" s="8"/>
      <c r="H100" s="8"/>
    </row>
    <row r="101" spans="4:8">
      <c r="D101" s="8"/>
      <c r="F101" s="8"/>
      <c r="G101" s="8"/>
      <c r="H101" s="8"/>
    </row>
    <row r="102" spans="4:8">
      <c r="D102" s="8"/>
      <c r="F102" s="8"/>
      <c r="G102" s="8"/>
      <c r="H102" s="8"/>
    </row>
    <row r="103" spans="4:8">
      <c r="D103" s="8"/>
      <c r="F103" s="8"/>
      <c r="G103" s="8"/>
      <c r="H103" s="8"/>
    </row>
    <row r="104" spans="4:8">
      <c r="D104" s="8"/>
      <c r="F104" s="8"/>
      <c r="G104" s="8"/>
      <c r="H104" s="8"/>
    </row>
    <row r="105" spans="4:8">
      <c r="D105" s="8"/>
      <c r="F105" s="8"/>
      <c r="G105" s="8"/>
      <c r="H105" s="8"/>
    </row>
    <row r="106" spans="4:8">
      <c r="D106" s="8"/>
      <c r="F106" s="8"/>
      <c r="G106" s="8"/>
      <c r="H106" s="8"/>
    </row>
    <row r="107" spans="4:8">
      <c r="D107" s="8"/>
      <c r="F107" s="8"/>
      <c r="G107" s="8"/>
      <c r="H107" s="8"/>
    </row>
    <row r="108" spans="4:8">
      <c r="D108" s="8"/>
      <c r="F108" s="8"/>
      <c r="G108" s="8"/>
      <c r="H108" s="8"/>
    </row>
    <row r="109" spans="4:8">
      <c r="D109" s="8"/>
      <c r="F109" s="8"/>
      <c r="G109" s="8"/>
      <c r="H109" s="8"/>
    </row>
    <row r="110" spans="4:8">
      <c r="D110" s="8"/>
      <c r="F110" s="8"/>
      <c r="G110" s="8"/>
      <c r="H110" s="8"/>
    </row>
    <row r="111" spans="4:8">
      <c r="D111" s="8"/>
      <c r="F111" s="8"/>
      <c r="G111" s="8"/>
      <c r="H111" s="8"/>
    </row>
    <row r="112" spans="4:8">
      <c r="D112" s="8"/>
      <c r="F112" s="8"/>
      <c r="G112" s="8"/>
      <c r="H112" s="8"/>
    </row>
    <row r="113" spans="4:8">
      <c r="D113" s="8"/>
      <c r="F113" s="8"/>
      <c r="G113" s="8"/>
      <c r="H113" s="8"/>
    </row>
    <row r="114" spans="4:8">
      <c r="D114" s="8"/>
      <c r="F114" s="8"/>
      <c r="G114" s="8"/>
      <c r="H114" s="8"/>
    </row>
    <row r="115" spans="4:8">
      <c r="D115" s="8"/>
      <c r="F115" s="8"/>
      <c r="G115" s="8"/>
      <c r="H115" s="8"/>
    </row>
    <row r="116" spans="4:8">
      <c r="D116" s="8"/>
      <c r="F116" s="8"/>
      <c r="G116" s="8"/>
      <c r="H116" s="8"/>
    </row>
    <row r="117" spans="4:8">
      <c r="D117" s="8"/>
      <c r="F117" s="8"/>
      <c r="G117" s="8"/>
      <c r="H117" s="8"/>
    </row>
    <row r="118" spans="4:8">
      <c r="D118" s="8"/>
      <c r="F118" s="8"/>
      <c r="G118" s="8"/>
      <c r="H118" s="8"/>
    </row>
    <row r="119" spans="4:8">
      <c r="D119" s="8"/>
      <c r="F119" s="8"/>
      <c r="G119" s="8"/>
      <c r="H119" s="8"/>
    </row>
    <row r="120" spans="4:8">
      <c r="D120" s="8"/>
      <c r="F120" s="8"/>
      <c r="G120" s="8"/>
      <c r="H120" s="8"/>
    </row>
    <row r="121" spans="4:8">
      <c r="D121" s="8"/>
      <c r="F121" s="8"/>
      <c r="G121" s="8"/>
      <c r="H121" s="8"/>
    </row>
    <row r="122" spans="4:8">
      <c r="D122" s="8"/>
      <c r="F122" s="8"/>
      <c r="G122" s="8"/>
      <c r="H122" s="8"/>
    </row>
    <row r="123" spans="4:8">
      <c r="D123" s="8"/>
      <c r="F123" s="8"/>
      <c r="G123" s="8"/>
      <c r="H123" s="8"/>
    </row>
    <row r="124" spans="4:8">
      <c r="D124" s="8"/>
      <c r="F124" s="8"/>
      <c r="G124" s="8"/>
      <c r="H124" s="8"/>
    </row>
    <row r="125" spans="4:8">
      <c r="D125" s="8"/>
      <c r="F125" s="8"/>
      <c r="G125" s="8"/>
      <c r="H125" s="8"/>
    </row>
    <row r="126" spans="4:8">
      <c r="D126" s="8"/>
      <c r="F126" s="8"/>
      <c r="G126" s="8"/>
      <c r="H126" s="8"/>
    </row>
    <row r="127" spans="4:8">
      <c r="D127" s="8"/>
      <c r="F127" s="8"/>
      <c r="G127" s="8"/>
      <c r="H127" s="8"/>
    </row>
    <row r="128" spans="4:8">
      <c r="D128" s="8"/>
      <c r="F128" s="8"/>
      <c r="G128" s="8"/>
      <c r="H128" s="8"/>
    </row>
    <row r="129" spans="4:8">
      <c r="D129" s="8"/>
      <c r="F129" s="8"/>
      <c r="G129" s="8"/>
      <c r="H129" s="8"/>
    </row>
    <row r="130" spans="4:8">
      <c r="D130" s="8"/>
      <c r="F130" s="8"/>
      <c r="G130" s="8"/>
      <c r="H130" s="8"/>
    </row>
    <row r="131" spans="4:8">
      <c r="D131" s="8"/>
      <c r="F131" s="8"/>
      <c r="G131" s="8"/>
      <c r="H131" s="8"/>
    </row>
    <row r="132" spans="4:8">
      <c r="D132" s="8"/>
      <c r="F132" s="8"/>
      <c r="G132" s="8"/>
      <c r="H132" s="8"/>
    </row>
    <row r="133" spans="4:8">
      <c r="D133" s="8"/>
      <c r="F133" s="8"/>
      <c r="G133" s="8"/>
      <c r="H133" s="8"/>
    </row>
    <row r="134" spans="4:8">
      <c r="D134" s="8"/>
      <c r="F134" s="8"/>
      <c r="G134" s="8"/>
      <c r="H134" s="8"/>
    </row>
    <row r="135" spans="4:8">
      <c r="D135" s="8"/>
      <c r="F135" s="8"/>
      <c r="G135" s="8"/>
      <c r="H135" s="8"/>
    </row>
    <row r="136" spans="4:8">
      <c r="D136" s="8"/>
      <c r="F136" s="8"/>
      <c r="G136" s="8"/>
      <c r="H136" s="8"/>
    </row>
    <row r="137" spans="4:8">
      <c r="D137" s="8"/>
      <c r="F137" s="8"/>
      <c r="G137" s="8"/>
      <c r="H137" s="8"/>
    </row>
    <row r="138" spans="4:8">
      <c r="D138" s="8"/>
      <c r="F138" s="8"/>
      <c r="G138" s="8"/>
      <c r="H138" s="8"/>
    </row>
    <row r="139" spans="4:8">
      <c r="D139" s="8"/>
      <c r="F139" s="8"/>
      <c r="G139" s="8"/>
      <c r="H139" s="8"/>
    </row>
    <row r="140" spans="4:8">
      <c r="D140" s="8"/>
      <c r="F140" s="8"/>
      <c r="G140" s="8"/>
      <c r="H140" s="8"/>
    </row>
    <row r="141" spans="4:8">
      <c r="D141" s="8"/>
      <c r="F141" s="8"/>
      <c r="G141" s="8"/>
      <c r="H141" s="8"/>
    </row>
    <row r="142" spans="4:8">
      <c r="D142" s="8"/>
      <c r="F142" s="8"/>
      <c r="G142" s="8"/>
      <c r="H142" s="8"/>
    </row>
    <row r="143" spans="4:8">
      <c r="D143" s="8"/>
      <c r="F143" s="8"/>
      <c r="G143" s="8"/>
      <c r="H143" s="8"/>
    </row>
    <row r="144" spans="4:8">
      <c r="D144" s="8"/>
      <c r="F144" s="8"/>
      <c r="G144" s="8"/>
      <c r="H144" s="8"/>
    </row>
    <row r="145" spans="4:8">
      <c r="D145" s="8"/>
      <c r="F145" s="8"/>
      <c r="G145" s="8"/>
      <c r="H145" s="8"/>
    </row>
    <row r="146" spans="4:8">
      <c r="D146" s="8"/>
      <c r="F146" s="8"/>
      <c r="G146" s="8"/>
      <c r="H146" s="8"/>
    </row>
    <row r="147" spans="4:8">
      <c r="D147" s="8"/>
      <c r="F147" s="8"/>
      <c r="G147" s="8"/>
      <c r="H147" s="8"/>
    </row>
    <row r="148" spans="4:8">
      <c r="D148" s="8"/>
      <c r="F148" s="8"/>
      <c r="G148" s="8"/>
      <c r="H148" s="8"/>
    </row>
    <row r="149" spans="4:8">
      <c r="D149" s="8"/>
      <c r="F149" s="8"/>
      <c r="G149" s="8"/>
      <c r="H149" s="8"/>
    </row>
    <row r="150" spans="4:8">
      <c r="D150" s="8"/>
      <c r="F150" s="8"/>
      <c r="G150" s="8"/>
      <c r="H150" s="8"/>
    </row>
    <row r="151" spans="4:8">
      <c r="D151" s="8"/>
      <c r="F151" s="8"/>
      <c r="G151" s="8"/>
      <c r="H151" s="8"/>
    </row>
    <row r="152" spans="4:8">
      <c r="D152" s="8"/>
      <c r="F152" s="8"/>
      <c r="G152" s="8"/>
      <c r="H152" s="8"/>
    </row>
    <row r="153" spans="4:8">
      <c r="D153" s="8"/>
      <c r="F153" s="8"/>
      <c r="G153" s="8"/>
      <c r="H153" s="8"/>
    </row>
    <row r="154" spans="4:8">
      <c r="D154" s="8"/>
      <c r="F154" s="8"/>
      <c r="G154" s="8"/>
      <c r="H154" s="8"/>
    </row>
    <row r="155" spans="4:8">
      <c r="D155" s="8"/>
      <c r="F155" s="8"/>
      <c r="G155" s="8"/>
      <c r="H155" s="8"/>
    </row>
    <row r="156" spans="4:8">
      <c r="D156" s="8"/>
      <c r="F156" s="8"/>
      <c r="G156" s="8"/>
      <c r="H156" s="8"/>
    </row>
    <row r="157" spans="4:8">
      <c r="D157" s="8"/>
      <c r="F157" s="8"/>
      <c r="G157" s="8"/>
      <c r="H157" s="8"/>
    </row>
    <row r="158" spans="4:8">
      <c r="D158" s="8"/>
      <c r="F158" s="8"/>
      <c r="G158" s="8"/>
      <c r="H158" s="8"/>
    </row>
    <row r="159" spans="4:8">
      <c r="D159" s="8"/>
      <c r="F159" s="8"/>
      <c r="G159" s="8"/>
      <c r="H159" s="8"/>
    </row>
    <row r="160" spans="4:8">
      <c r="D160" s="8"/>
      <c r="F160" s="8"/>
      <c r="G160" s="8"/>
      <c r="H160" s="8"/>
    </row>
    <row r="161" spans="4:8">
      <c r="D161" s="8"/>
      <c r="F161" s="8"/>
      <c r="G161" s="8"/>
      <c r="H161" s="8"/>
    </row>
    <row r="162" spans="4:8">
      <c r="D162" s="8"/>
      <c r="F162" s="8"/>
      <c r="G162" s="8"/>
      <c r="H162" s="8"/>
    </row>
    <row r="163" spans="4:8">
      <c r="D163" s="8"/>
      <c r="F163" s="8"/>
      <c r="G163" s="8"/>
      <c r="H163" s="8"/>
    </row>
    <row r="164" spans="4:8">
      <c r="D164" s="8"/>
      <c r="F164" s="8"/>
      <c r="G164" s="8"/>
      <c r="H164" s="8"/>
    </row>
    <row r="165" spans="4:8">
      <c r="D165" s="8"/>
      <c r="F165" s="8"/>
      <c r="G165" s="8"/>
      <c r="H165" s="8"/>
    </row>
    <row r="166" spans="4:8">
      <c r="D166" s="8"/>
      <c r="F166" s="8"/>
      <c r="G166" s="8"/>
      <c r="H166" s="8"/>
    </row>
    <row r="167" spans="4:8">
      <c r="D167" s="8"/>
      <c r="F167" s="8"/>
      <c r="G167" s="8"/>
      <c r="H167" s="8"/>
    </row>
    <row r="168" spans="4:8">
      <c r="D168" s="8"/>
      <c r="F168" s="8"/>
      <c r="G168" s="8"/>
      <c r="H168" s="8"/>
    </row>
    <row r="169" spans="4:8">
      <c r="D169" s="8"/>
      <c r="F169" s="8"/>
      <c r="G169" s="8"/>
      <c r="H169" s="8"/>
    </row>
    <row r="170" spans="4:8">
      <c r="D170" s="8"/>
      <c r="F170" s="8"/>
      <c r="G170" s="8"/>
      <c r="H170" s="8"/>
    </row>
    <row r="171" spans="4:8">
      <c r="D171" s="8"/>
      <c r="F171" s="8"/>
      <c r="G171" s="8"/>
      <c r="H171" s="8"/>
    </row>
    <row r="172" spans="4:8">
      <c r="D172" s="8"/>
      <c r="F172" s="8"/>
      <c r="G172" s="8"/>
      <c r="H172" s="8"/>
    </row>
    <row r="173" spans="4:8">
      <c r="D173" s="8"/>
      <c r="F173" s="8"/>
      <c r="G173" s="8"/>
      <c r="H173" s="8"/>
    </row>
    <row r="174" spans="4:8">
      <c r="D174" s="8"/>
      <c r="F174" s="8"/>
      <c r="G174" s="8"/>
      <c r="H174" s="8"/>
    </row>
    <row r="175" spans="4:8">
      <c r="D175" s="8"/>
      <c r="F175" s="8"/>
      <c r="G175" s="8"/>
      <c r="H175" s="8"/>
    </row>
    <row r="176" spans="4:8">
      <c r="D176" s="8"/>
      <c r="F176" s="8"/>
      <c r="G176" s="8"/>
      <c r="H176" s="8"/>
    </row>
    <row r="177" spans="4:8">
      <c r="D177" s="8"/>
      <c r="F177" s="8"/>
      <c r="G177" s="8"/>
      <c r="H177" s="8"/>
    </row>
    <row r="178" spans="4:8">
      <c r="D178" s="8"/>
      <c r="F178" s="8"/>
      <c r="G178" s="8"/>
      <c r="H178" s="8"/>
    </row>
    <row r="179" spans="4:8">
      <c r="D179" s="8"/>
      <c r="F179" s="8"/>
      <c r="G179" s="8"/>
      <c r="H179" s="8"/>
    </row>
    <row r="180" spans="4:8">
      <c r="D180" s="8"/>
      <c r="F180" s="8"/>
      <c r="G180" s="8"/>
      <c r="H180" s="8"/>
    </row>
    <row r="181" spans="4:8">
      <c r="D181" s="8"/>
      <c r="F181" s="8"/>
      <c r="G181" s="8"/>
      <c r="H181" s="8"/>
    </row>
    <row r="182" spans="4:8">
      <c r="D182" s="8"/>
      <c r="F182" s="8"/>
      <c r="G182" s="8"/>
      <c r="H182" s="8"/>
    </row>
    <row r="183" spans="4:8">
      <c r="D183" s="8"/>
      <c r="F183" s="8"/>
      <c r="G183" s="8"/>
      <c r="H183" s="8"/>
    </row>
    <row r="184" spans="4:8">
      <c r="D184" s="8"/>
      <c r="F184" s="8"/>
      <c r="G184" s="8"/>
      <c r="H184" s="8"/>
    </row>
    <row r="185" spans="4:8">
      <c r="D185" s="8"/>
      <c r="F185" s="8"/>
      <c r="G185" s="8"/>
      <c r="H185" s="8"/>
    </row>
    <row r="186" spans="4:8">
      <c r="D186" s="8"/>
      <c r="F186" s="8"/>
      <c r="G186" s="8"/>
      <c r="H186" s="8"/>
    </row>
    <row r="187" spans="4:8">
      <c r="D187" s="8"/>
      <c r="F187" s="8"/>
      <c r="G187" s="8"/>
      <c r="H187" s="8"/>
    </row>
    <row r="188" spans="4:8">
      <c r="D188" s="8"/>
      <c r="F188" s="8"/>
      <c r="G188" s="8"/>
      <c r="H188" s="8"/>
    </row>
    <row r="189" spans="4:8">
      <c r="D189" s="8"/>
      <c r="F189" s="8"/>
      <c r="G189" s="8"/>
      <c r="H189" s="8"/>
    </row>
    <row r="190" spans="4:8">
      <c r="D190" s="8"/>
      <c r="F190" s="8"/>
      <c r="G190" s="8"/>
      <c r="H190" s="8"/>
    </row>
    <row r="191" spans="4:8">
      <c r="D191" s="8"/>
      <c r="F191" s="8"/>
      <c r="G191" s="8"/>
      <c r="H191" s="8"/>
    </row>
    <row r="192" spans="4:8">
      <c r="D192" s="8"/>
      <c r="F192" s="8"/>
      <c r="G192" s="8"/>
      <c r="H192" s="8"/>
    </row>
    <row r="193" spans="4:8">
      <c r="D193" s="8"/>
      <c r="F193" s="8"/>
      <c r="G193" s="8"/>
      <c r="H193" s="8"/>
    </row>
    <row r="194" spans="4:8">
      <c r="D194" s="8"/>
      <c r="F194" s="8"/>
      <c r="G194" s="8"/>
      <c r="H194" s="8"/>
    </row>
    <row r="195" spans="4:8">
      <c r="D195" s="8"/>
      <c r="F195" s="8"/>
      <c r="G195" s="8"/>
      <c r="H195" s="8"/>
    </row>
    <row r="196" spans="4:8">
      <c r="D196" s="8"/>
      <c r="F196" s="8"/>
      <c r="G196" s="8"/>
      <c r="H196" s="8"/>
    </row>
    <row r="197" spans="4:8">
      <c r="D197" s="8"/>
      <c r="F197" s="8"/>
      <c r="G197" s="8"/>
      <c r="H197" s="8"/>
    </row>
    <row r="198" spans="4:8">
      <c r="D198" s="8"/>
      <c r="F198" s="8"/>
      <c r="G198" s="8"/>
      <c r="H198" s="8"/>
    </row>
    <row r="199" spans="4:8">
      <c r="D199" s="8"/>
      <c r="F199" s="8"/>
      <c r="G199" s="8"/>
      <c r="H199" s="8"/>
    </row>
    <row r="200" spans="4:8">
      <c r="D200" s="8"/>
      <c r="F200" s="8"/>
      <c r="G200" s="8"/>
      <c r="H200" s="8"/>
    </row>
    <row r="201" spans="4:8">
      <c r="D201" s="8"/>
      <c r="F201" s="8"/>
      <c r="G201" s="8"/>
      <c r="H201" s="8"/>
    </row>
    <row r="202" spans="4:8">
      <c r="D202" s="8"/>
      <c r="F202" s="8"/>
      <c r="G202" s="8"/>
      <c r="H202" s="8"/>
    </row>
    <row r="203" spans="4:8">
      <c r="D203" s="8"/>
      <c r="F203" s="8"/>
      <c r="G203" s="8"/>
      <c r="H203" s="8"/>
    </row>
    <row r="204" spans="4:8">
      <c r="D204" s="8"/>
      <c r="F204" s="8"/>
      <c r="G204" s="8"/>
      <c r="H204" s="8"/>
    </row>
    <row r="205" spans="4:8">
      <c r="D205" s="8"/>
      <c r="F205" s="8"/>
      <c r="G205" s="8"/>
      <c r="H205" s="8"/>
    </row>
    <row r="206" spans="4:8">
      <c r="D206" s="8"/>
      <c r="F206" s="8"/>
      <c r="G206" s="8"/>
      <c r="H206" s="8"/>
    </row>
    <row r="207" spans="4:8">
      <c r="D207" s="8"/>
      <c r="F207" s="8"/>
      <c r="G207" s="8"/>
      <c r="H207" s="8"/>
    </row>
    <row r="208" spans="4:8">
      <c r="D208" s="8"/>
      <c r="F208" s="8"/>
      <c r="G208" s="8"/>
      <c r="H208" s="8"/>
    </row>
    <row r="209" spans="4:8">
      <c r="D209" s="8"/>
      <c r="F209" s="8"/>
      <c r="G209" s="8"/>
      <c r="H209" s="8"/>
    </row>
    <row r="210" spans="4:8">
      <c r="D210" s="8"/>
      <c r="F210" s="8"/>
      <c r="G210" s="8"/>
      <c r="H210" s="8"/>
    </row>
    <row r="211" spans="4:8">
      <c r="D211" s="8"/>
      <c r="F211" s="8"/>
      <c r="G211" s="8"/>
      <c r="H211" s="8"/>
    </row>
    <row r="212" spans="4:8">
      <c r="D212" s="8"/>
      <c r="F212" s="8"/>
      <c r="G212" s="8"/>
      <c r="H212" s="8"/>
    </row>
    <row r="213" spans="4:8">
      <c r="D213" s="8"/>
      <c r="F213" s="8"/>
      <c r="G213" s="8"/>
      <c r="H213" s="8"/>
    </row>
    <row r="214" spans="4:8">
      <c r="D214" s="8"/>
      <c r="F214" s="8"/>
      <c r="G214" s="8"/>
      <c r="H214" s="8"/>
    </row>
    <row r="215" spans="4:8">
      <c r="D215" s="8"/>
      <c r="F215" s="8"/>
      <c r="G215" s="8"/>
      <c r="H215" s="8"/>
    </row>
    <row r="216" spans="4:8">
      <c r="D216" s="8"/>
      <c r="F216" s="8"/>
      <c r="G216" s="8"/>
      <c r="H216" s="8"/>
    </row>
    <row r="217" spans="4:8">
      <c r="D217" s="8"/>
      <c r="F217" s="8"/>
      <c r="G217" s="8"/>
      <c r="H217" s="8"/>
    </row>
    <row r="218" spans="4:8">
      <c r="D218" s="8"/>
      <c r="F218" s="8"/>
      <c r="G218" s="8"/>
      <c r="H218" s="8"/>
    </row>
    <row r="219" spans="4:8">
      <c r="D219" s="8"/>
      <c r="F219" s="8"/>
      <c r="G219" s="8"/>
      <c r="H219" s="8"/>
    </row>
    <row r="220" spans="4:8">
      <c r="D220" s="8"/>
      <c r="F220" s="8"/>
      <c r="G220" s="8"/>
      <c r="H220" s="8"/>
    </row>
    <row r="221" spans="4:8">
      <c r="D221" s="8"/>
      <c r="F221" s="8"/>
      <c r="G221" s="8"/>
      <c r="H221" s="8"/>
    </row>
    <row r="222" spans="4:8">
      <c r="D222" s="8"/>
      <c r="F222" s="8"/>
      <c r="G222" s="8"/>
      <c r="H222" s="8"/>
    </row>
    <row r="223" spans="4:8">
      <c r="D223" s="8"/>
      <c r="F223" s="8"/>
      <c r="G223" s="8"/>
      <c r="H223" s="8"/>
    </row>
    <row r="224" spans="4:8">
      <c r="D224" s="8"/>
      <c r="F224" s="8"/>
      <c r="G224" s="8"/>
      <c r="H224" s="8"/>
    </row>
    <row r="225" spans="4:8">
      <c r="D225" s="8"/>
      <c r="F225" s="8"/>
      <c r="G225" s="8"/>
      <c r="H225" s="8"/>
    </row>
    <row r="226" spans="4:8">
      <c r="D226" s="8"/>
      <c r="F226" s="8"/>
      <c r="G226" s="8"/>
      <c r="H226" s="8"/>
    </row>
    <row r="227" spans="4:8">
      <c r="D227" s="8"/>
      <c r="F227" s="8"/>
      <c r="G227" s="8"/>
      <c r="H227" s="8"/>
    </row>
    <row r="228" spans="4:8">
      <c r="D228" s="8"/>
      <c r="F228" s="8"/>
      <c r="G228" s="8"/>
      <c r="H228" s="8"/>
    </row>
    <row r="229" spans="4:8">
      <c r="D229" s="8"/>
      <c r="F229" s="8"/>
      <c r="G229" s="8"/>
      <c r="H229" s="8"/>
    </row>
    <row r="230" spans="4:8">
      <c r="D230" s="8"/>
      <c r="F230" s="8"/>
      <c r="G230" s="8"/>
      <c r="H230" s="8"/>
    </row>
    <row r="231" spans="4:8">
      <c r="D231" s="8"/>
      <c r="F231" s="8"/>
      <c r="G231" s="8"/>
      <c r="H231" s="8"/>
    </row>
    <row r="232" spans="4:8">
      <c r="D232" s="8"/>
      <c r="F232" s="8"/>
      <c r="G232" s="8"/>
      <c r="H232" s="8"/>
    </row>
    <row r="233" spans="4:8">
      <c r="D233" s="8"/>
      <c r="F233" s="8"/>
      <c r="G233" s="8"/>
      <c r="H233" s="8"/>
    </row>
    <row r="234" spans="4:8">
      <c r="D234" s="8"/>
      <c r="F234" s="8"/>
      <c r="G234" s="8"/>
      <c r="H234" s="8"/>
    </row>
    <row r="235" spans="4:8">
      <c r="D235" s="8"/>
      <c r="F235" s="8"/>
      <c r="G235" s="8"/>
      <c r="H235" s="8"/>
    </row>
    <row r="236" spans="4:8">
      <c r="D236" s="8"/>
      <c r="F236" s="8"/>
      <c r="G236" s="8"/>
      <c r="H236" s="8"/>
    </row>
    <row r="237" spans="4:8">
      <c r="D237" s="8"/>
      <c r="F237" s="8"/>
      <c r="G237" s="8"/>
      <c r="H237" s="8"/>
    </row>
    <row r="238" spans="4:8">
      <c r="D238" s="8"/>
      <c r="F238" s="8"/>
      <c r="G238" s="8"/>
      <c r="H238" s="8"/>
    </row>
    <row r="239" spans="4:8">
      <c r="D239" s="8"/>
      <c r="F239" s="8"/>
      <c r="G239" s="8"/>
      <c r="H239" s="8"/>
    </row>
    <row r="240" spans="4:8">
      <c r="D240" s="8"/>
      <c r="F240" s="8"/>
      <c r="G240" s="8"/>
      <c r="H240" s="8"/>
    </row>
    <row r="241" spans="4:8">
      <c r="D241" s="8"/>
      <c r="F241" s="8"/>
      <c r="G241" s="8"/>
      <c r="H241" s="8"/>
    </row>
    <row r="242" spans="4:8">
      <c r="D242" s="8"/>
      <c r="F242" s="8"/>
      <c r="G242" s="8"/>
      <c r="H242" s="8"/>
    </row>
    <row r="243" spans="4:8">
      <c r="D243" s="8"/>
      <c r="F243" s="8"/>
      <c r="G243" s="8"/>
      <c r="H243" s="8"/>
    </row>
    <row r="244" spans="4:8">
      <c r="D244" s="8"/>
      <c r="F244" s="8"/>
      <c r="G244" s="8"/>
      <c r="H244" s="8"/>
    </row>
    <row r="245" spans="4:8">
      <c r="D245" s="8"/>
      <c r="F245" s="8"/>
      <c r="G245" s="8"/>
      <c r="H245" s="8"/>
    </row>
    <row r="246" spans="4:8">
      <c r="D246" s="8"/>
      <c r="F246" s="8"/>
      <c r="G246" s="8"/>
      <c r="H246" s="8"/>
    </row>
    <row r="247" spans="4:8">
      <c r="D247" s="8"/>
      <c r="F247" s="8"/>
      <c r="G247" s="8"/>
      <c r="H247" s="8"/>
    </row>
    <row r="248" spans="4:8">
      <c r="D248" s="8"/>
      <c r="F248" s="8"/>
      <c r="G248" s="8"/>
      <c r="H248" s="8"/>
    </row>
    <row r="249" spans="4:8">
      <c r="D249" s="8"/>
      <c r="F249" s="8"/>
      <c r="G249" s="8"/>
      <c r="H249" s="8"/>
    </row>
    <row r="250" spans="4:8">
      <c r="D250" s="8"/>
      <c r="F250" s="8"/>
      <c r="G250" s="8"/>
      <c r="H250" s="8"/>
    </row>
    <row r="251" spans="4:8">
      <c r="D251" s="8"/>
      <c r="F251" s="8"/>
      <c r="G251" s="8"/>
      <c r="H251" s="8"/>
    </row>
    <row r="252" spans="4:8">
      <c r="D252" s="8"/>
      <c r="F252" s="8"/>
      <c r="G252" s="8"/>
      <c r="H252" s="8"/>
    </row>
    <row r="253" spans="4:8">
      <c r="D253" s="8"/>
      <c r="F253" s="8"/>
      <c r="G253" s="8"/>
      <c r="H253" s="8"/>
    </row>
    <row r="254" spans="4:8">
      <c r="D254" s="8"/>
      <c r="F254" s="8"/>
      <c r="G254" s="8"/>
      <c r="H254" s="8"/>
    </row>
    <row r="255" spans="4:8">
      <c r="D255" s="8"/>
      <c r="F255" s="8"/>
      <c r="G255" s="8"/>
      <c r="H255" s="8"/>
    </row>
    <row r="256" spans="4:8">
      <c r="D256" s="8"/>
      <c r="F256" s="8"/>
      <c r="G256" s="8"/>
      <c r="H256" s="8"/>
    </row>
    <row r="257" spans="4:8">
      <c r="D257" s="8"/>
      <c r="F257" s="8"/>
      <c r="G257" s="8"/>
      <c r="H257" s="8"/>
    </row>
    <row r="258" spans="4:8">
      <c r="D258" s="8"/>
      <c r="F258" s="8"/>
      <c r="G258" s="8"/>
      <c r="H258" s="8"/>
    </row>
    <row r="259" spans="4:8">
      <c r="D259" s="8"/>
      <c r="F259" s="8"/>
      <c r="G259" s="8"/>
      <c r="H259" s="8"/>
    </row>
    <row r="260" spans="4:8">
      <c r="D260" s="8"/>
      <c r="F260" s="8"/>
      <c r="G260" s="8"/>
      <c r="H260" s="8"/>
    </row>
    <row r="261" spans="4:8">
      <c r="D261" s="8"/>
      <c r="F261" s="8"/>
      <c r="G261" s="8"/>
      <c r="H261" s="8"/>
    </row>
    <row r="262" spans="4:8">
      <c r="D262" s="8"/>
      <c r="F262" s="8"/>
      <c r="G262" s="8"/>
      <c r="H262" s="8"/>
    </row>
    <row r="263" spans="4:8">
      <c r="D263" s="8"/>
      <c r="F263" s="8"/>
      <c r="G263" s="8"/>
      <c r="H263" s="8"/>
    </row>
    <row r="264" spans="4:8">
      <c r="D264" s="8"/>
      <c r="F264" s="8"/>
      <c r="G264" s="8"/>
      <c r="H264" s="8"/>
    </row>
    <row r="265" spans="4:8">
      <c r="D265" s="8"/>
      <c r="F265" s="8"/>
      <c r="G265" s="8"/>
      <c r="H265" s="8"/>
    </row>
    <row r="266" spans="4:8">
      <c r="D266" s="8"/>
      <c r="F266" s="8"/>
      <c r="G266" s="8"/>
      <c r="H266" s="8"/>
    </row>
    <row r="267" spans="4:8">
      <c r="D267" s="8"/>
      <c r="F267" s="8"/>
      <c r="G267" s="8"/>
      <c r="H267" s="8"/>
    </row>
    <row r="268" spans="4:8">
      <c r="D268" s="8"/>
      <c r="F268" s="8"/>
      <c r="G268" s="8"/>
      <c r="H268" s="8"/>
    </row>
    <row r="269" spans="4:8">
      <c r="D269" s="8"/>
      <c r="F269" s="8"/>
      <c r="G269" s="8"/>
      <c r="H269" s="8"/>
    </row>
    <row r="270" spans="4:8">
      <c r="D270" s="8"/>
      <c r="F270" s="8"/>
      <c r="G270" s="8"/>
      <c r="H270" s="8"/>
    </row>
    <row r="271" spans="4:8">
      <c r="D271" s="8"/>
      <c r="F271" s="8"/>
      <c r="G271" s="8"/>
      <c r="H271" s="8"/>
    </row>
    <row r="272" spans="4:8">
      <c r="D272" s="8"/>
      <c r="F272" s="8"/>
      <c r="G272" s="8"/>
      <c r="H272" s="8"/>
    </row>
    <row r="273" spans="4:8">
      <c r="D273" s="8"/>
      <c r="F273" s="8"/>
      <c r="G273" s="8"/>
      <c r="H273" s="8"/>
    </row>
    <row r="274" spans="4:8">
      <c r="D274" s="8"/>
      <c r="F274" s="8"/>
      <c r="G274" s="8"/>
      <c r="H274" s="8"/>
    </row>
    <row r="275" spans="4:8">
      <c r="D275" s="8"/>
      <c r="F275" s="8"/>
      <c r="G275" s="8"/>
      <c r="H275" s="8"/>
    </row>
    <row r="276" spans="4:8">
      <c r="D276" s="8"/>
      <c r="F276" s="8"/>
      <c r="G276" s="8"/>
      <c r="H276" s="8"/>
    </row>
    <row r="277" spans="4:8">
      <c r="D277" s="8"/>
      <c r="F277" s="8"/>
      <c r="G277" s="8"/>
      <c r="H277" s="8"/>
    </row>
    <row r="278" spans="4:8">
      <c r="D278" s="8"/>
      <c r="F278" s="8"/>
      <c r="G278" s="8"/>
      <c r="H278" s="8"/>
    </row>
    <row r="279" spans="4:8">
      <c r="D279" s="8"/>
      <c r="F279" s="8"/>
      <c r="G279" s="8"/>
      <c r="H279" s="8"/>
    </row>
    <row r="280" spans="4:8">
      <c r="D280" s="8"/>
      <c r="F280" s="8"/>
      <c r="G280" s="8"/>
      <c r="H280" s="8"/>
    </row>
    <row r="281" spans="4:8">
      <c r="D281" s="8"/>
      <c r="F281" s="8"/>
      <c r="G281" s="8"/>
      <c r="H281" s="8"/>
    </row>
    <row r="282" spans="4:8">
      <c r="D282" s="8"/>
      <c r="F282" s="8"/>
      <c r="G282" s="8"/>
      <c r="H282" s="8"/>
    </row>
    <row r="283" spans="4:8">
      <c r="D283" s="8"/>
      <c r="F283" s="8"/>
      <c r="G283" s="8"/>
      <c r="H283" s="8"/>
    </row>
    <row r="284" spans="4:8">
      <c r="D284" s="8"/>
      <c r="F284" s="8"/>
      <c r="G284" s="8"/>
      <c r="H284" s="8"/>
    </row>
    <row r="285" spans="4:8">
      <c r="D285" s="8"/>
      <c r="F285" s="8"/>
      <c r="G285" s="8"/>
      <c r="H285" s="8"/>
    </row>
    <row r="286" spans="4:8">
      <c r="D286" s="8"/>
      <c r="F286" s="8"/>
      <c r="G286" s="8"/>
      <c r="H286" s="8"/>
    </row>
    <row r="287" spans="4:8">
      <c r="D287" s="8"/>
      <c r="F287" s="8"/>
      <c r="G287" s="8"/>
      <c r="H287" s="8"/>
    </row>
    <row r="288" spans="4:8">
      <c r="D288" s="8"/>
      <c r="F288" s="8"/>
      <c r="G288" s="8"/>
      <c r="H288" s="8"/>
    </row>
    <row r="289" spans="4:8">
      <c r="D289" s="8"/>
      <c r="F289" s="8"/>
      <c r="G289" s="8"/>
      <c r="H289" s="8"/>
    </row>
    <row r="290" spans="4:8">
      <c r="D290" s="8"/>
      <c r="F290" s="8"/>
      <c r="G290" s="8"/>
      <c r="H290" s="8"/>
    </row>
    <row r="291" spans="4:8">
      <c r="D291" s="8"/>
      <c r="F291" s="8"/>
      <c r="G291" s="8"/>
      <c r="H291" s="8"/>
    </row>
    <row r="292" spans="4:8">
      <c r="D292" s="8"/>
      <c r="F292" s="8"/>
      <c r="G292" s="8"/>
      <c r="H292" s="8"/>
    </row>
    <row r="293" spans="4:8">
      <c r="D293" s="8"/>
      <c r="F293" s="8"/>
      <c r="G293" s="8"/>
      <c r="H293" s="8"/>
    </row>
    <row r="294" spans="4:8">
      <c r="D294" s="8"/>
      <c r="F294" s="8"/>
      <c r="G294" s="8"/>
      <c r="H294" s="8"/>
    </row>
    <row r="295" spans="4:8">
      <c r="D295" s="8"/>
      <c r="F295" s="8"/>
      <c r="G295" s="8"/>
      <c r="H295" s="8"/>
    </row>
    <row r="296" spans="4:8">
      <c r="D296" s="8"/>
      <c r="F296" s="8"/>
      <c r="G296" s="8"/>
      <c r="H296" s="8"/>
    </row>
    <row r="297" spans="4:8">
      <c r="D297" s="8"/>
      <c r="F297" s="8"/>
      <c r="G297" s="8"/>
      <c r="H297" s="8"/>
    </row>
    <row r="298" spans="4:8">
      <c r="D298" s="8"/>
      <c r="F298" s="8"/>
      <c r="G298" s="8"/>
      <c r="H298" s="8"/>
    </row>
    <row r="299" spans="4:8">
      <c r="D299" s="8"/>
      <c r="F299" s="8"/>
      <c r="G299" s="8"/>
      <c r="H299" s="8"/>
    </row>
    <row r="300" spans="4:8">
      <c r="D300" s="8"/>
      <c r="F300" s="8"/>
      <c r="G300" s="8"/>
      <c r="H300" s="8"/>
    </row>
    <row r="301" spans="4:8">
      <c r="D301" s="8"/>
      <c r="F301" s="8"/>
      <c r="G301" s="8"/>
      <c r="H301" s="8"/>
    </row>
    <row r="302" spans="4:8">
      <c r="D302" s="8"/>
      <c r="F302" s="8"/>
      <c r="G302" s="8"/>
      <c r="H302" s="8"/>
    </row>
    <row r="303" spans="4:8">
      <c r="D303" s="8"/>
      <c r="F303" s="8"/>
      <c r="G303" s="8"/>
      <c r="H303" s="8"/>
    </row>
    <row r="304" spans="4:8">
      <c r="D304" s="8"/>
      <c r="F304" s="8"/>
      <c r="G304" s="8"/>
      <c r="H304" s="8"/>
    </row>
    <row r="305" spans="4:8">
      <c r="D305" s="8"/>
      <c r="F305" s="8"/>
      <c r="G305" s="8"/>
      <c r="H305" s="8"/>
    </row>
    <row r="306" spans="4:8">
      <c r="D306" s="8"/>
      <c r="F306" s="8"/>
      <c r="G306" s="8"/>
      <c r="H306" s="8"/>
    </row>
    <row r="307" spans="4:8">
      <c r="D307" s="8"/>
      <c r="F307" s="8"/>
      <c r="G307" s="8"/>
      <c r="H307" s="8"/>
    </row>
    <row r="308" spans="4:8">
      <c r="D308" s="8"/>
      <c r="F308" s="8"/>
      <c r="G308" s="8"/>
      <c r="H308" s="8"/>
    </row>
    <row r="309" spans="4:8">
      <c r="D309" s="8"/>
      <c r="F309" s="8"/>
      <c r="G309" s="8"/>
      <c r="H309" s="8"/>
    </row>
    <row r="310" spans="4:8">
      <c r="D310" s="8"/>
      <c r="F310" s="8"/>
      <c r="G310" s="8"/>
      <c r="H310" s="8"/>
    </row>
    <row r="311" spans="4:8">
      <c r="D311" s="8"/>
      <c r="F311" s="8"/>
      <c r="G311" s="8"/>
      <c r="H311" s="8"/>
    </row>
    <row r="312" spans="4:8">
      <c r="D312" s="8"/>
      <c r="F312" s="8"/>
      <c r="G312" s="8"/>
      <c r="H312" s="8"/>
    </row>
    <row r="313" spans="4:8">
      <c r="D313" s="8"/>
      <c r="F313" s="8"/>
      <c r="G313" s="8"/>
      <c r="H313" s="8"/>
    </row>
    <row r="314" spans="4:8">
      <c r="D314" s="8"/>
      <c r="F314" s="8"/>
      <c r="G314" s="8"/>
      <c r="H314" s="8"/>
    </row>
    <row r="315" spans="4:8">
      <c r="D315" s="8"/>
      <c r="F315" s="8"/>
      <c r="G315" s="8"/>
      <c r="H315" s="8"/>
    </row>
    <row r="316" spans="4:8">
      <c r="D316" s="8"/>
      <c r="F316" s="8"/>
      <c r="G316" s="8"/>
      <c r="H316" s="8"/>
    </row>
    <row r="317" spans="4:8">
      <c r="D317" s="8"/>
      <c r="F317" s="8"/>
      <c r="G317" s="8"/>
      <c r="H317" s="8"/>
    </row>
    <row r="318" spans="4:8">
      <c r="D318" s="8"/>
      <c r="F318" s="8"/>
      <c r="G318" s="8"/>
      <c r="H318" s="8"/>
    </row>
    <row r="319" spans="4:8">
      <c r="D319" s="8"/>
      <c r="F319" s="8"/>
      <c r="G319" s="8"/>
      <c r="H319" s="8"/>
    </row>
    <row r="320" spans="4:8">
      <c r="D320" s="8"/>
      <c r="F320" s="8"/>
      <c r="G320" s="8"/>
      <c r="H320" s="8"/>
    </row>
    <row r="321" spans="4:8">
      <c r="D321" s="8"/>
      <c r="F321" s="8"/>
      <c r="G321" s="8"/>
      <c r="H321" s="8"/>
    </row>
    <row r="322" spans="4:8">
      <c r="D322" s="8"/>
      <c r="F322" s="8"/>
      <c r="G322" s="8"/>
      <c r="H322" s="8"/>
    </row>
    <row r="323" spans="4:8">
      <c r="D323" s="8"/>
      <c r="F323" s="8"/>
      <c r="G323" s="8"/>
      <c r="H323" s="8"/>
    </row>
    <row r="324" spans="4:8">
      <c r="D324" s="8"/>
      <c r="F324" s="8"/>
      <c r="G324" s="8"/>
      <c r="H324" s="8"/>
    </row>
    <row r="325" spans="4:8">
      <c r="D325" s="8"/>
      <c r="F325" s="8"/>
      <c r="G325" s="8"/>
      <c r="H325" s="8"/>
    </row>
    <row r="326" spans="4:8">
      <c r="D326" s="8"/>
      <c r="F326" s="8"/>
      <c r="G326" s="8"/>
      <c r="H326" s="8"/>
    </row>
    <row r="327" spans="4:8">
      <c r="D327" s="8"/>
      <c r="F327" s="8"/>
      <c r="G327" s="8"/>
      <c r="H327" s="8"/>
    </row>
    <row r="328" spans="4:8">
      <c r="D328" s="8"/>
      <c r="F328" s="8"/>
      <c r="G328" s="8"/>
      <c r="H328" s="8"/>
    </row>
    <row r="329" spans="4:8">
      <c r="D329" s="8"/>
      <c r="F329" s="8"/>
      <c r="G329" s="8"/>
      <c r="H329" s="8"/>
    </row>
    <row r="330" spans="4:8">
      <c r="D330" s="8"/>
      <c r="F330" s="8"/>
      <c r="G330" s="8"/>
      <c r="H330" s="8"/>
    </row>
    <row r="331" spans="4:8">
      <c r="D331" s="8"/>
      <c r="F331" s="8"/>
      <c r="G331" s="8"/>
      <c r="H331" s="8"/>
    </row>
    <row r="332" spans="4:8">
      <c r="D332" s="8"/>
      <c r="F332" s="8"/>
      <c r="G332" s="8"/>
      <c r="H332" s="8"/>
    </row>
    <row r="333" spans="4:8">
      <c r="D333" s="8"/>
      <c r="F333" s="8"/>
      <c r="G333" s="8"/>
      <c r="H333" s="8"/>
    </row>
    <row r="334" spans="4:8">
      <c r="D334" s="8"/>
      <c r="F334" s="8"/>
      <c r="G334" s="8"/>
      <c r="H334" s="8"/>
    </row>
    <row r="335" spans="4:8">
      <c r="D335" s="8"/>
      <c r="F335" s="8"/>
      <c r="G335" s="8"/>
      <c r="H335" s="8"/>
    </row>
    <row r="336" spans="4:8">
      <c r="D336" s="8"/>
      <c r="F336" s="8"/>
      <c r="G336" s="8"/>
      <c r="H336" s="8"/>
    </row>
    <row r="337" spans="4:8">
      <c r="D337" s="8"/>
      <c r="F337" s="8"/>
      <c r="G337" s="8"/>
      <c r="H337" s="8"/>
    </row>
    <row r="338" spans="4:8">
      <c r="D338" s="8"/>
      <c r="F338" s="8"/>
      <c r="G338" s="8"/>
      <c r="H338" s="8"/>
    </row>
    <row r="339" spans="4:8">
      <c r="D339" s="8"/>
      <c r="F339" s="8"/>
      <c r="G339" s="8"/>
      <c r="H339" s="8"/>
    </row>
    <row r="340" spans="4:8">
      <c r="D340" s="8"/>
      <c r="F340" s="8"/>
      <c r="G340" s="8"/>
      <c r="H340" s="8"/>
    </row>
    <row r="341" spans="4:8">
      <c r="D341" s="8"/>
      <c r="F341" s="8"/>
      <c r="G341" s="8"/>
      <c r="H341" s="8"/>
    </row>
    <row r="342" spans="4:8">
      <c r="D342" s="8"/>
      <c r="F342" s="8"/>
      <c r="G342" s="8"/>
      <c r="H342" s="8"/>
    </row>
    <row r="343" spans="4:8">
      <c r="D343" s="8"/>
      <c r="F343" s="8"/>
      <c r="G343" s="8"/>
      <c r="H343" s="8"/>
    </row>
    <row r="344" spans="4:8">
      <c r="D344" s="8"/>
      <c r="F344" s="8"/>
      <c r="G344" s="8"/>
      <c r="H344" s="8"/>
    </row>
    <row r="345" spans="4:8">
      <c r="D345" s="8"/>
      <c r="F345" s="8"/>
      <c r="G345" s="8"/>
      <c r="H345" s="8"/>
    </row>
    <row r="346" spans="4:8">
      <c r="D346" s="8"/>
      <c r="F346" s="8"/>
      <c r="G346" s="8"/>
      <c r="H346" s="8"/>
    </row>
    <row r="347" spans="4:8">
      <c r="D347" s="8"/>
      <c r="F347" s="8"/>
      <c r="G347" s="8"/>
      <c r="H347" s="8"/>
    </row>
    <row r="348" spans="4:8">
      <c r="D348" s="8"/>
      <c r="F348" s="8"/>
      <c r="G348" s="8"/>
      <c r="H348" s="8"/>
    </row>
    <row r="349" spans="4:8">
      <c r="D349" s="8"/>
      <c r="F349" s="8"/>
      <c r="G349" s="8"/>
      <c r="H349" s="8"/>
    </row>
    <row r="350" spans="4:8">
      <c r="D350" s="8"/>
      <c r="F350" s="8"/>
      <c r="G350" s="8"/>
      <c r="H350" s="8"/>
    </row>
    <row r="351" spans="4:8">
      <c r="D351" s="8"/>
      <c r="F351" s="8"/>
      <c r="G351" s="8"/>
      <c r="H351" s="8"/>
    </row>
    <row r="352" spans="4:8">
      <c r="D352" s="8"/>
      <c r="F352" s="8"/>
      <c r="G352" s="8"/>
      <c r="H352" s="8"/>
    </row>
    <row r="353" spans="4:8">
      <c r="D353" s="8"/>
      <c r="F353" s="8"/>
      <c r="G353" s="8"/>
      <c r="H353" s="8"/>
    </row>
    <row r="354" spans="4:8">
      <c r="D354" s="8"/>
      <c r="F354" s="8"/>
      <c r="G354" s="8"/>
      <c r="H354" s="8"/>
    </row>
    <row r="355" spans="4:8">
      <c r="D355" s="8"/>
      <c r="F355" s="8"/>
      <c r="G355" s="8"/>
      <c r="H355" s="8"/>
    </row>
    <row r="356" spans="4:8">
      <c r="D356" s="8"/>
      <c r="F356" s="8"/>
      <c r="G356" s="8"/>
      <c r="H356" s="8"/>
    </row>
    <row r="357" spans="4:8">
      <c r="D357" s="8"/>
      <c r="F357" s="8"/>
      <c r="G357" s="8"/>
      <c r="H357" s="8"/>
    </row>
    <row r="358" spans="4:8">
      <c r="D358" s="8"/>
      <c r="F358" s="8"/>
      <c r="G358" s="8"/>
      <c r="H358" s="8"/>
    </row>
    <row r="359" spans="4:8">
      <c r="D359" s="8"/>
      <c r="F359" s="8"/>
      <c r="G359" s="8"/>
      <c r="H359" s="8"/>
    </row>
    <row r="360" spans="4:8">
      <c r="D360" s="8"/>
      <c r="F360" s="8"/>
      <c r="G360" s="8"/>
      <c r="H360" s="8"/>
    </row>
    <row r="361" spans="4:8">
      <c r="D361" s="8"/>
      <c r="F361" s="8"/>
      <c r="G361" s="8"/>
      <c r="H361" s="8"/>
    </row>
    <row r="362" spans="4:8">
      <c r="D362" s="8"/>
      <c r="F362" s="8"/>
      <c r="G362" s="8"/>
      <c r="H362" s="8"/>
    </row>
    <row r="363" spans="4:8">
      <c r="D363" s="8"/>
      <c r="F363" s="8"/>
      <c r="G363" s="8"/>
      <c r="H363" s="8"/>
    </row>
    <row r="364" spans="4:8">
      <c r="D364" s="8"/>
      <c r="F364" s="8"/>
      <c r="G364" s="8"/>
      <c r="H364" s="8"/>
    </row>
    <row r="365" spans="4:8">
      <c r="D365" s="8"/>
      <c r="F365" s="8"/>
      <c r="G365" s="8"/>
      <c r="H365" s="8"/>
    </row>
    <row r="366" spans="4:8">
      <c r="D366" s="8"/>
      <c r="F366" s="8"/>
      <c r="G366" s="8"/>
      <c r="H366" s="8"/>
    </row>
    <row r="367" spans="4:8">
      <c r="D367" s="8"/>
      <c r="F367" s="8"/>
      <c r="G367" s="8"/>
      <c r="H367" s="8"/>
    </row>
    <row r="368" spans="4:8">
      <c r="D368" s="8"/>
      <c r="F368" s="8"/>
      <c r="G368" s="8"/>
      <c r="H368" s="8"/>
    </row>
    <row r="369" spans="4:8">
      <c r="D369" s="8"/>
      <c r="F369" s="8"/>
      <c r="G369" s="8"/>
      <c r="H369" s="8"/>
    </row>
    <row r="370" spans="4:8">
      <c r="D370" s="8"/>
      <c r="F370" s="8"/>
      <c r="G370" s="8"/>
      <c r="H370" s="8"/>
    </row>
    <row r="371" spans="4:8">
      <c r="D371" s="8"/>
      <c r="F371" s="8"/>
      <c r="G371" s="8"/>
      <c r="H371" s="8"/>
    </row>
    <row r="372" spans="4:8">
      <c r="D372" s="8"/>
      <c r="F372" s="8"/>
      <c r="G372" s="8"/>
      <c r="H372" s="8"/>
    </row>
    <row r="373" spans="4:8">
      <c r="D373" s="8"/>
      <c r="F373" s="8"/>
      <c r="G373" s="8"/>
      <c r="H373" s="8"/>
    </row>
    <row r="374" spans="4:8">
      <c r="D374" s="8"/>
      <c r="F374" s="8"/>
      <c r="G374" s="8"/>
      <c r="H374" s="8"/>
    </row>
    <row r="375" spans="4:8">
      <c r="D375" s="8"/>
      <c r="F375" s="8"/>
      <c r="G375" s="8"/>
      <c r="H375" s="8"/>
    </row>
    <row r="376" spans="4:8">
      <c r="D376" s="8"/>
      <c r="F376" s="8"/>
      <c r="G376" s="8"/>
      <c r="H376" s="8"/>
    </row>
    <row r="377" spans="4:8">
      <c r="D377" s="8"/>
      <c r="F377" s="8"/>
      <c r="G377" s="8"/>
      <c r="H377" s="8"/>
    </row>
    <row r="378" spans="4:8">
      <c r="D378" s="8"/>
      <c r="F378" s="8"/>
      <c r="G378" s="8"/>
      <c r="H378" s="8"/>
    </row>
    <row r="379" spans="4:8">
      <c r="D379" s="8"/>
      <c r="F379" s="8"/>
      <c r="G379" s="8"/>
      <c r="H379" s="8"/>
    </row>
    <row r="380" spans="4:8">
      <c r="D380" s="8"/>
      <c r="F380" s="8"/>
      <c r="G380" s="8"/>
      <c r="H380" s="8"/>
    </row>
    <row r="381" spans="4:8">
      <c r="D381" s="8"/>
      <c r="F381" s="8"/>
      <c r="G381" s="8"/>
      <c r="H381" s="8"/>
    </row>
    <row r="382" spans="4:8">
      <c r="D382" s="8"/>
      <c r="F382" s="8"/>
      <c r="G382" s="8"/>
      <c r="H382" s="8"/>
    </row>
    <row r="383" spans="4:8">
      <c r="D383" s="8"/>
      <c r="F383" s="8"/>
      <c r="G383" s="8"/>
      <c r="H383" s="8"/>
    </row>
    <row r="384" spans="4:8">
      <c r="D384" s="8"/>
      <c r="F384" s="8"/>
      <c r="G384" s="8"/>
      <c r="H384" s="8"/>
    </row>
    <row r="385" spans="4:8">
      <c r="D385" s="8"/>
      <c r="F385" s="8"/>
      <c r="G385" s="8"/>
      <c r="H385" s="8"/>
    </row>
    <row r="386" spans="4:8">
      <c r="D386" s="8"/>
      <c r="F386" s="8"/>
      <c r="G386" s="8"/>
      <c r="H386" s="8"/>
    </row>
    <row r="387" spans="4:8">
      <c r="D387" s="8"/>
      <c r="F387" s="8"/>
      <c r="G387" s="8"/>
      <c r="H387" s="8"/>
    </row>
    <row r="388" spans="4:8">
      <c r="D388" s="8"/>
      <c r="F388" s="8"/>
      <c r="G388" s="8"/>
      <c r="H388" s="8"/>
    </row>
    <row r="389" spans="4:8">
      <c r="D389" s="8"/>
      <c r="F389" s="8"/>
      <c r="G389" s="8"/>
      <c r="H389" s="8"/>
    </row>
    <row r="390" spans="4:8">
      <c r="D390" s="8"/>
      <c r="F390" s="8"/>
      <c r="G390" s="8"/>
      <c r="H390" s="8"/>
    </row>
    <row r="391" spans="4:8">
      <c r="D391" s="8"/>
      <c r="F391" s="8"/>
      <c r="G391" s="8"/>
      <c r="H391" s="8"/>
    </row>
    <row r="392" spans="4:8">
      <c r="D392" s="8"/>
      <c r="F392" s="8"/>
      <c r="G392" s="8"/>
      <c r="H392" s="8"/>
    </row>
    <row r="393" spans="4:8">
      <c r="D393" s="8"/>
      <c r="F393" s="8"/>
      <c r="G393" s="8"/>
      <c r="H393" s="8"/>
    </row>
    <row r="394" spans="4:8">
      <c r="D394" s="8"/>
      <c r="F394" s="8"/>
      <c r="G394" s="8"/>
      <c r="H394" s="8"/>
    </row>
    <row r="395" spans="4:8">
      <c r="D395" s="8"/>
      <c r="F395" s="8"/>
      <c r="G395" s="8"/>
      <c r="H395" s="8"/>
    </row>
    <row r="396" spans="4:8">
      <c r="D396" s="8"/>
      <c r="F396" s="8"/>
      <c r="G396" s="8"/>
      <c r="H396" s="8"/>
    </row>
    <row r="397" spans="4:8">
      <c r="D397" s="8"/>
      <c r="F397" s="8"/>
      <c r="G397" s="8"/>
      <c r="H397" s="8"/>
    </row>
    <row r="398" spans="4:8">
      <c r="D398" s="8"/>
      <c r="F398" s="8"/>
      <c r="G398" s="8"/>
      <c r="H398" s="8"/>
    </row>
    <row r="399" spans="4:8">
      <c r="D399" s="8"/>
      <c r="F399" s="8"/>
      <c r="G399" s="8"/>
      <c r="H399" s="8"/>
    </row>
    <row r="400" spans="4:8">
      <c r="D400" s="8"/>
      <c r="F400" s="8"/>
      <c r="G400" s="8"/>
      <c r="H400" s="8"/>
    </row>
    <row r="401" spans="4:8">
      <c r="D401" s="8"/>
      <c r="F401" s="8"/>
      <c r="G401" s="8"/>
      <c r="H401" s="8"/>
    </row>
    <row r="402" spans="4:8">
      <c r="D402" s="8"/>
      <c r="F402" s="8"/>
      <c r="G402" s="8"/>
      <c r="H402" s="8"/>
    </row>
    <row r="403" spans="4:8">
      <c r="D403" s="8"/>
      <c r="F403" s="8"/>
      <c r="G403" s="8"/>
      <c r="H403" s="8"/>
    </row>
    <row r="404" spans="4:8">
      <c r="D404" s="8"/>
      <c r="F404" s="8"/>
      <c r="G404" s="8"/>
      <c r="H404" s="8"/>
    </row>
    <row r="405" spans="4:8">
      <c r="D405" s="8"/>
      <c r="F405" s="8"/>
      <c r="G405" s="8"/>
      <c r="H405" s="8"/>
    </row>
    <row r="406" spans="4:8">
      <c r="D406" s="8"/>
      <c r="F406" s="8"/>
      <c r="G406" s="8"/>
      <c r="H406" s="8"/>
    </row>
    <row r="407" spans="4:8">
      <c r="D407" s="8"/>
      <c r="F407" s="8"/>
      <c r="G407" s="8"/>
      <c r="H407" s="8"/>
    </row>
    <row r="408" spans="4:8">
      <c r="D408" s="8"/>
      <c r="F408" s="8"/>
      <c r="G408" s="8"/>
      <c r="H408" s="8"/>
    </row>
    <row r="409" spans="4:8">
      <c r="D409" s="8"/>
      <c r="F409" s="8"/>
      <c r="G409" s="8"/>
      <c r="H409" s="8"/>
    </row>
    <row r="410" spans="4:8">
      <c r="D410" s="8"/>
      <c r="F410" s="8"/>
      <c r="G410" s="8"/>
      <c r="H410" s="8"/>
    </row>
    <row r="411" spans="4:8">
      <c r="D411" s="8"/>
      <c r="F411" s="8"/>
      <c r="G411" s="8"/>
      <c r="H411" s="8"/>
    </row>
    <row r="412" spans="4:8">
      <c r="D412" s="8"/>
      <c r="F412" s="8"/>
      <c r="G412" s="8"/>
      <c r="H412" s="8"/>
    </row>
    <row r="413" spans="4:8">
      <c r="D413" s="8"/>
      <c r="F413" s="8"/>
      <c r="G413" s="8"/>
      <c r="H413" s="8"/>
    </row>
    <row r="414" spans="4:8">
      <c r="D414" s="8"/>
      <c r="F414" s="8"/>
      <c r="G414" s="8"/>
      <c r="H414" s="8"/>
    </row>
    <row r="415" spans="4:8">
      <c r="D415" s="8"/>
      <c r="F415" s="8"/>
      <c r="G415" s="8"/>
      <c r="H415" s="8"/>
    </row>
    <row r="416" spans="4:8">
      <c r="D416" s="8"/>
      <c r="F416" s="8"/>
      <c r="G416" s="8"/>
      <c r="H416" s="8"/>
    </row>
    <row r="417" spans="4:8">
      <c r="D417" s="8"/>
      <c r="F417" s="8"/>
      <c r="G417" s="8"/>
      <c r="H417" s="8"/>
    </row>
    <row r="418" spans="4:8">
      <c r="D418" s="8"/>
      <c r="F418" s="8"/>
      <c r="G418" s="8"/>
      <c r="H418" s="8"/>
    </row>
    <row r="419" spans="4:8">
      <c r="D419" s="8"/>
      <c r="F419" s="8"/>
      <c r="G419" s="8"/>
      <c r="H419" s="8"/>
    </row>
    <row r="420" spans="4:8">
      <c r="D420" s="8"/>
      <c r="F420" s="8"/>
      <c r="G420" s="8"/>
      <c r="H420" s="8"/>
    </row>
    <row r="421" spans="4:8">
      <c r="D421" s="8"/>
      <c r="F421" s="8"/>
      <c r="G421" s="8"/>
      <c r="H421" s="8"/>
    </row>
    <row r="422" spans="4:8">
      <c r="D422" s="8"/>
      <c r="F422" s="8"/>
      <c r="G422" s="8"/>
      <c r="H422" s="8"/>
    </row>
    <row r="423" spans="4:8">
      <c r="D423" s="8"/>
      <c r="F423" s="8"/>
      <c r="G423" s="8"/>
      <c r="H423" s="8"/>
    </row>
    <row r="424" spans="4:8">
      <c r="D424" s="8"/>
      <c r="F424" s="8"/>
      <c r="G424" s="8"/>
      <c r="H424" s="8"/>
    </row>
    <row r="425" spans="4:8">
      <c r="D425" s="8"/>
      <c r="F425" s="8"/>
      <c r="G425" s="8"/>
      <c r="H425" s="8"/>
    </row>
    <row r="426" spans="4:8">
      <c r="D426" s="8"/>
      <c r="F426" s="8"/>
      <c r="G426" s="8"/>
      <c r="H426" s="8"/>
    </row>
    <row r="427" spans="4:8">
      <c r="D427" s="8"/>
      <c r="F427" s="8"/>
      <c r="G427" s="8"/>
      <c r="H427" s="8"/>
    </row>
    <row r="428" spans="4:8">
      <c r="D428" s="8"/>
      <c r="F428" s="8"/>
      <c r="G428" s="8"/>
      <c r="H428" s="8"/>
    </row>
    <row r="429" spans="4:8">
      <c r="D429" s="8"/>
      <c r="F429" s="8"/>
      <c r="G429" s="8"/>
      <c r="H429" s="8"/>
    </row>
    <row r="430" spans="4:8">
      <c r="D430" s="8"/>
      <c r="F430" s="8"/>
      <c r="G430" s="8"/>
      <c r="H430" s="8"/>
    </row>
    <row r="431" spans="4:8">
      <c r="D431" s="8"/>
      <c r="F431" s="8"/>
      <c r="G431" s="8"/>
      <c r="H431" s="8"/>
    </row>
    <row r="432" spans="4:8">
      <c r="D432" s="8"/>
      <c r="F432" s="8"/>
      <c r="G432" s="8"/>
      <c r="H432" s="8"/>
    </row>
    <row r="433" spans="4:8">
      <c r="D433" s="8"/>
      <c r="F433" s="8"/>
      <c r="G433" s="8"/>
      <c r="H433" s="8"/>
    </row>
    <row r="434" spans="4:8">
      <c r="D434" s="8"/>
      <c r="F434" s="8"/>
      <c r="G434" s="8"/>
      <c r="H434" s="8"/>
    </row>
    <row r="435" spans="4:8">
      <c r="D435" s="8"/>
      <c r="F435" s="8"/>
      <c r="G435" s="8"/>
      <c r="H435" s="8"/>
    </row>
    <row r="436" spans="4:8">
      <c r="D436" s="8"/>
      <c r="F436" s="8"/>
      <c r="G436" s="8"/>
      <c r="H436" s="8"/>
    </row>
    <row r="437" spans="4:8">
      <c r="D437" s="8"/>
      <c r="F437" s="8"/>
      <c r="G437" s="8"/>
      <c r="H437" s="8"/>
    </row>
    <row r="438" spans="4:8">
      <c r="D438" s="8"/>
      <c r="F438" s="8"/>
      <c r="G438" s="8"/>
      <c r="H438" s="8"/>
    </row>
    <row r="439" spans="4:8">
      <c r="D439" s="8"/>
      <c r="F439" s="8"/>
      <c r="G439" s="8"/>
      <c r="H439" s="8"/>
    </row>
    <row r="440" spans="4:8">
      <c r="D440" s="8"/>
      <c r="F440" s="8"/>
      <c r="G440" s="8"/>
      <c r="H440" s="8"/>
    </row>
    <row r="441" spans="4:8">
      <c r="D441" s="8"/>
      <c r="F441" s="8"/>
      <c r="G441" s="8"/>
      <c r="H441" s="8"/>
    </row>
    <row r="442" spans="4:8">
      <c r="D442" s="8"/>
      <c r="F442" s="8"/>
      <c r="G442" s="8"/>
      <c r="H442" s="8"/>
    </row>
    <row r="443" spans="4:8">
      <c r="D443" s="8"/>
      <c r="F443" s="8"/>
      <c r="G443" s="8"/>
      <c r="H443" s="8"/>
    </row>
    <row r="444" spans="4:8">
      <c r="D444" s="8"/>
      <c r="F444" s="8"/>
      <c r="G444" s="8"/>
      <c r="H444" s="8"/>
    </row>
    <row r="445" spans="4:8">
      <c r="D445" s="8"/>
      <c r="F445" s="8"/>
      <c r="G445" s="8"/>
      <c r="H445" s="8"/>
    </row>
    <row r="446" spans="4:8">
      <c r="D446" s="8"/>
      <c r="F446" s="8"/>
      <c r="G446" s="8"/>
      <c r="H446" s="8"/>
    </row>
    <row r="447" spans="4:8">
      <c r="D447" s="8"/>
      <c r="F447" s="8"/>
      <c r="G447" s="8"/>
      <c r="H447" s="8"/>
    </row>
    <row r="448" spans="4:8">
      <c r="D448" s="8"/>
      <c r="F448" s="8"/>
      <c r="G448" s="8"/>
      <c r="H448" s="8"/>
    </row>
    <row r="449" spans="4:8">
      <c r="D449" s="8"/>
      <c r="F449" s="8"/>
      <c r="G449" s="8"/>
      <c r="H449" s="8"/>
    </row>
    <row r="450" spans="4:8">
      <c r="D450" s="8"/>
      <c r="F450" s="8"/>
      <c r="G450" s="8"/>
      <c r="H450" s="8"/>
    </row>
    <row r="451" spans="4:8">
      <c r="D451" s="8"/>
      <c r="F451" s="8"/>
      <c r="G451" s="8"/>
      <c r="H451" s="8"/>
    </row>
    <row r="452" spans="4:8">
      <c r="D452" s="8"/>
      <c r="F452" s="8"/>
      <c r="G452" s="8"/>
      <c r="H452" s="8"/>
    </row>
    <row r="453" spans="4:8">
      <c r="D453" s="8"/>
      <c r="F453" s="8"/>
      <c r="G453" s="8"/>
      <c r="H453" s="8"/>
    </row>
    <row r="454" spans="4:8">
      <c r="D454" s="8"/>
      <c r="F454" s="8"/>
      <c r="G454" s="8"/>
      <c r="H454" s="8"/>
    </row>
    <row r="455" spans="4:8">
      <c r="D455" s="8"/>
      <c r="F455" s="8"/>
      <c r="G455" s="8"/>
      <c r="H455" s="8"/>
    </row>
    <row r="456" spans="4:8">
      <c r="D456" s="8"/>
      <c r="F456" s="8"/>
      <c r="G456" s="8"/>
      <c r="H456" s="8"/>
    </row>
    <row r="457" spans="4:8">
      <c r="D457" s="8"/>
      <c r="F457" s="8"/>
      <c r="G457" s="8"/>
      <c r="H457" s="8"/>
    </row>
    <row r="458" spans="4:8">
      <c r="D458" s="8"/>
      <c r="F458" s="8"/>
      <c r="G458" s="8"/>
      <c r="H458" s="8"/>
    </row>
    <row r="459" spans="4:8">
      <c r="D459" s="8"/>
      <c r="F459" s="8"/>
      <c r="G459" s="8"/>
      <c r="H459" s="8"/>
    </row>
    <row r="460" spans="4:8">
      <c r="D460" s="8"/>
      <c r="F460" s="8"/>
      <c r="G460" s="8"/>
      <c r="H460" s="8"/>
    </row>
    <row r="461" spans="4:8">
      <c r="D461" s="8"/>
      <c r="F461" s="8"/>
      <c r="G461" s="8"/>
      <c r="H461" s="8"/>
    </row>
    <row r="462" spans="4:8">
      <c r="D462" s="8"/>
      <c r="F462" s="8"/>
      <c r="G462" s="8"/>
      <c r="H462" s="8"/>
    </row>
    <row r="463" spans="4:8">
      <c r="D463" s="8"/>
      <c r="F463" s="8"/>
      <c r="G463" s="8"/>
      <c r="H463" s="8"/>
    </row>
    <row r="464" spans="4:8">
      <c r="D464" s="8"/>
      <c r="F464" s="8"/>
      <c r="G464" s="8"/>
      <c r="H464" s="8"/>
    </row>
    <row r="465" spans="4:8">
      <c r="D465" s="8"/>
      <c r="F465" s="8"/>
      <c r="G465" s="8"/>
      <c r="H465" s="8"/>
    </row>
    <row r="466" spans="4:8">
      <c r="D466" s="8"/>
      <c r="F466" s="8"/>
      <c r="G466" s="8"/>
      <c r="H466" s="8"/>
    </row>
    <row r="467" spans="4:8">
      <c r="D467" s="8"/>
      <c r="F467" s="8"/>
      <c r="G467" s="8"/>
      <c r="H467" s="8"/>
    </row>
    <row r="468" spans="4:8">
      <c r="D468" s="8"/>
      <c r="F468" s="8"/>
      <c r="G468" s="8"/>
      <c r="H468" s="8"/>
    </row>
    <row r="469" spans="4:8">
      <c r="D469" s="8"/>
      <c r="F469" s="8"/>
      <c r="G469" s="8"/>
      <c r="H469" s="8"/>
    </row>
    <row r="470" spans="4:8">
      <c r="D470" s="8"/>
      <c r="F470" s="8"/>
      <c r="G470" s="8"/>
      <c r="H470" s="8"/>
    </row>
    <row r="471" spans="4:8">
      <c r="D471" s="8"/>
      <c r="F471" s="8"/>
      <c r="G471" s="8"/>
      <c r="H471" s="8"/>
    </row>
    <row r="472" spans="4:8">
      <c r="D472" s="8"/>
      <c r="F472" s="8"/>
      <c r="G472" s="8"/>
      <c r="H472" s="8"/>
    </row>
    <row r="473" spans="4:8">
      <c r="D473" s="8"/>
      <c r="F473" s="8"/>
      <c r="G473" s="8"/>
      <c r="H473" s="8"/>
    </row>
    <row r="474" spans="4:8">
      <c r="D474" s="8"/>
      <c r="F474" s="8"/>
      <c r="G474" s="8"/>
      <c r="H474" s="8"/>
    </row>
    <row r="475" spans="4:8">
      <c r="D475" s="8"/>
      <c r="F475" s="8"/>
      <c r="G475" s="8"/>
      <c r="H475" s="8"/>
    </row>
    <row r="476" spans="4:8">
      <c r="D476" s="8"/>
      <c r="F476" s="8"/>
      <c r="G476" s="8"/>
      <c r="H476" s="8"/>
    </row>
    <row r="477" spans="4:8">
      <c r="D477" s="8"/>
      <c r="F477" s="8"/>
      <c r="G477" s="8"/>
      <c r="H477" s="8"/>
    </row>
    <row r="478" spans="4:8">
      <c r="D478" s="8"/>
      <c r="F478" s="8"/>
      <c r="G478" s="8"/>
      <c r="H478" s="8"/>
    </row>
    <row r="479" spans="4:8">
      <c r="D479" s="8"/>
      <c r="F479" s="8"/>
      <c r="G479" s="8"/>
      <c r="H479" s="8"/>
    </row>
    <row r="480" spans="4:8">
      <c r="D480" s="8"/>
      <c r="F480" s="8"/>
      <c r="G480" s="8"/>
      <c r="H480" s="8"/>
    </row>
    <row r="481" spans="4:8">
      <c r="D481" s="8"/>
      <c r="F481" s="8"/>
      <c r="G481" s="8"/>
      <c r="H481" s="8"/>
    </row>
    <row r="482" spans="4:8">
      <c r="D482" s="8"/>
      <c r="F482" s="8"/>
      <c r="G482" s="8"/>
      <c r="H482" s="8"/>
    </row>
    <row r="483" spans="4:8">
      <c r="D483" s="8"/>
      <c r="F483" s="8"/>
      <c r="G483" s="8"/>
      <c r="H483" s="8"/>
    </row>
    <row r="484" spans="4:8">
      <c r="D484" s="8"/>
      <c r="F484" s="8"/>
      <c r="G484" s="8"/>
      <c r="H484" s="8"/>
    </row>
    <row r="485" spans="4:8">
      <c r="D485" s="8"/>
      <c r="F485" s="8"/>
      <c r="G485" s="8"/>
      <c r="H485" s="8"/>
    </row>
    <row r="486" spans="4:8">
      <c r="D486" s="8"/>
      <c r="F486" s="8"/>
      <c r="G486" s="8"/>
      <c r="H486" s="8"/>
    </row>
    <row r="487" spans="4:8">
      <c r="D487" s="8"/>
      <c r="F487" s="8"/>
      <c r="G487" s="8"/>
      <c r="H487" s="8"/>
    </row>
    <row r="488" spans="4:8">
      <c r="D488" s="8"/>
      <c r="F488" s="8"/>
      <c r="G488" s="8"/>
      <c r="H488" s="8"/>
    </row>
    <row r="489" spans="4:8">
      <c r="D489" s="8"/>
      <c r="F489" s="8"/>
      <c r="G489" s="8"/>
      <c r="H489" s="8"/>
    </row>
    <row r="490" spans="4:8">
      <c r="D490" s="8"/>
      <c r="F490" s="8"/>
      <c r="G490" s="8"/>
      <c r="H490" s="8"/>
    </row>
    <row r="491" spans="4:8">
      <c r="D491" s="8"/>
      <c r="F491" s="8"/>
      <c r="G491" s="8"/>
      <c r="H491" s="8"/>
    </row>
    <row r="492" spans="4:8">
      <c r="D492" s="8"/>
      <c r="F492" s="8"/>
      <c r="G492" s="8"/>
      <c r="H492" s="8"/>
    </row>
    <row r="493" spans="4:8">
      <c r="D493" s="8"/>
      <c r="F493" s="8"/>
      <c r="G493" s="8"/>
      <c r="H493" s="8"/>
    </row>
    <row r="494" spans="4:8">
      <c r="D494" s="8"/>
      <c r="F494" s="8"/>
      <c r="G494" s="8"/>
      <c r="H494" s="8"/>
    </row>
    <row r="495" spans="4:8">
      <c r="D495" s="8"/>
      <c r="F495" s="8"/>
      <c r="G495" s="8"/>
      <c r="H495" s="8"/>
    </row>
    <row r="496" spans="4:8">
      <c r="D496" s="8"/>
      <c r="F496" s="8"/>
      <c r="G496" s="8"/>
      <c r="H496" s="8"/>
    </row>
    <row r="497" spans="4:8">
      <c r="D497" s="8"/>
      <c r="F497" s="8"/>
      <c r="G497" s="8"/>
      <c r="H497" s="8"/>
    </row>
    <row r="498" spans="4:8">
      <c r="D498" s="8"/>
      <c r="F498" s="8"/>
      <c r="G498" s="8"/>
      <c r="H498" s="8"/>
    </row>
    <row r="499" spans="4:8">
      <c r="D499" s="8"/>
      <c r="F499" s="8"/>
      <c r="G499" s="8"/>
      <c r="H499" s="8"/>
    </row>
    <row r="500" spans="4:8">
      <c r="D500" s="8"/>
      <c r="F500" s="8"/>
      <c r="G500" s="8"/>
      <c r="H500" s="8"/>
    </row>
    <row r="501" spans="4:8">
      <c r="D501" s="8"/>
      <c r="F501" s="8"/>
      <c r="G501" s="8"/>
      <c r="H501" s="8"/>
    </row>
    <row r="502" spans="4:8">
      <c r="D502" s="8"/>
      <c r="F502" s="8"/>
      <c r="G502" s="8"/>
      <c r="H502" s="8"/>
    </row>
    <row r="503" spans="4:8">
      <c r="D503" s="8"/>
      <c r="F503" s="8"/>
      <c r="G503" s="8"/>
      <c r="H503" s="8"/>
    </row>
    <row r="504" spans="4:8">
      <c r="D504" s="8"/>
      <c r="F504" s="8"/>
      <c r="G504" s="8"/>
      <c r="H504" s="8"/>
    </row>
    <row r="505" spans="4:8">
      <c r="D505" s="8"/>
      <c r="F505" s="8"/>
      <c r="G505" s="8"/>
      <c r="H505" s="8"/>
    </row>
    <row r="506" spans="4:8">
      <c r="D506" s="8"/>
      <c r="F506" s="8"/>
      <c r="G506" s="8"/>
      <c r="H506" s="8"/>
    </row>
    <row r="507" spans="4:8">
      <c r="D507" s="8"/>
      <c r="F507" s="8"/>
      <c r="G507" s="8"/>
      <c r="H507" s="8"/>
    </row>
    <row r="508" spans="4:8">
      <c r="D508" s="8"/>
      <c r="F508" s="8"/>
      <c r="G508" s="8"/>
      <c r="H508" s="8"/>
    </row>
    <row r="509" spans="4:8">
      <c r="D509" s="8"/>
      <c r="F509" s="8"/>
      <c r="G509" s="8"/>
      <c r="H509" s="8"/>
    </row>
    <row r="510" spans="4:8">
      <c r="D510" s="8"/>
      <c r="F510" s="8"/>
      <c r="G510" s="8"/>
      <c r="H510" s="8"/>
    </row>
    <row r="511" spans="4:8">
      <c r="D511" s="8"/>
      <c r="F511" s="8"/>
      <c r="G511" s="8"/>
      <c r="H511" s="8"/>
    </row>
    <row r="512" spans="4:8">
      <c r="D512" s="8"/>
      <c r="F512" s="8"/>
      <c r="G512" s="8"/>
      <c r="H512" s="8"/>
    </row>
    <row r="513" spans="4:8">
      <c r="D513" s="8"/>
      <c r="F513" s="8"/>
      <c r="G513" s="8"/>
      <c r="H513" s="8"/>
    </row>
    <row r="514" spans="4:8">
      <c r="D514" s="8"/>
      <c r="F514" s="8"/>
      <c r="G514" s="8"/>
      <c r="H514" s="8"/>
    </row>
    <row r="515" spans="4:8">
      <c r="D515" s="8"/>
      <c r="F515" s="8"/>
      <c r="G515" s="8"/>
      <c r="H515" s="8"/>
    </row>
    <row r="516" spans="4:8">
      <c r="D516" s="8"/>
      <c r="F516" s="8"/>
      <c r="G516" s="8"/>
      <c r="H516" s="8"/>
    </row>
    <row r="517" spans="4:8">
      <c r="D517" s="8"/>
      <c r="F517" s="8"/>
      <c r="G517" s="8"/>
      <c r="H517" s="8"/>
    </row>
    <row r="518" spans="4:8">
      <c r="D518" s="8"/>
      <c r="F518" s="8"/>
      <c r="G518" s="8"/>
      <c r="H518" s="8"/>
    </row>
    <row r="519" spans="4:8">
      <c r="D519" s="8"/>
      <c r="F519" s="8"/>
      <c r="G519" s="8"/>
      <c r="H519" s="8"/>
    </row>
    <row r="520" spans="4:8">
      <c r="D520" s="8"/>
      <c r="F520" s="8"/>
      <c r="G520" s="8"/>
      <c r="H520" s="8"/>
    </row>
    <row r="521" spans="4:8">
      <c r="D521" s="8"/>
      <c r="F521" s="8"/>
      <c r="G521" s="8"/>
      <c r="H521" s="8"/>
    </row>
    <row r="522" spans="4:8">
      <c r="D522" s="8"/>
      <c r="F522" s="8"/>
      <c r="G522" s="8"/>
      <c r="H522" s="8"/>
    </row>
    <row r="523" spans="4:8">
      <c r="D523" s="8"/>
      <c r="F523" s="8"/>
      <c r="G523" s="8"/>
      <c r="H523" s="8"/>
    </row>
    <row r="524" spans="4:8">
      <c r="D524" s="8"/>
      <c r="F524" s="8"/>
      <c r="G524" s="8"/>
      <c r="H524" s="8"/>
    </row>
    <row r="525" spans="4:8">
      <c r="D525" s="8"/>
      <c r="F525" s="8"/>
      <c r="G525" s="8"/>
      <c r="H525" s="8"/>
    </row>
    <row r="526" spans="4:8">
      <c r="D526" s="8"/>
      <c r="F526" s="8"/>
      <c r="G526" s="8"/>
      <c r="H526" s="8"/>
    </row>
    <row r="527" spans="4:8">
      <c r="D527" s="8"/>
      <c r="F527" s="8"/>
      <c r="G527" s="8"/>
      <c r="H527" s="8"/>
    </row>
    <row r="528" spans="4:8">
      <c r="D528" s="8"/>
      <c r="F528" s="8"/>
      <c r="G528" s="8"/>
      <c r="H528" s="8"/>
    </row>
    <row r="529" spans="4:8">
      <c r="D529" s="8"/>
      <c r="F529" s="8"/>
      <c r="G529" s="8"/>
      <c r="H529" s="8"/>
    </row>
    <row r="530" spans="4:8">
      <c r="D530" s="8"/>
      <c r="F530" s="8"/>
      <c r="G530" s="8"/>
      <c r="H530" s="8"/>
    </row>
    <row r="531" spans="4:8">
      <c r="D531" s="8"/>
      <c r="F531" s="8"/>
      <c r="G531" s="8"/>
      <c r="H531" s="8"/>
    </row>
    <row r="532" spans="4:8">
      <c r="D532" s="8"/>
      <c r="F532" s="8"/>
      <c r="G532" s="8"/>
      <c r="H532" s="8"/>
    </row>
    <row r="533" spans="4:8">
      <c r="D533" s="8"/>
      <c r="F533" s="8"/>
      <c r="G533" s="8"/>
      <c r="H533" s="8"/>
    </row>
    <row r="534" spans="4:8">
      <c r="D534" s="8"/>
      <c r="F534" s="8"/>
      <c r="G534" s="8"/>
      <c r="H534" s="8"/>
    </row>
    <row r="535" spans="4:8">
      <c r="D535" s="8"/>
      <c r="F535" s="8"/>
      <c r="G535" s="8"/>
      <c r="H535" s="8"/>
    </row>
    <row r="536" spans="4:8">
      <c r="D536" s="8"/>
      <c r="F536" s="8"/>
      <c r="G536" s="8"/>
      <c r="H536" s="8"/>
    </row>
    <row r="537" spans="4:8">
      <c r="D537" s="8"/>
      <c r="F537" s="8"/>
      <c r="G537" s="8"/>
      <c r="H537" s="8"/>
    </row>
    <row r="538" spans="4:8">
      <c r="D538" s="8"/>
      <c r="F538" s="8"/>
      <c r="G538" s="8"/>
      <c r="H538" s="8"/>
    </row>
    <row r="539" spans="4:8">
      <c r="D539" s="8"/>
      <c r="F539" s="8"/>
      <c r="G539" s="8"/>
      <c r="H539" s="8"/>
    </row>
    <row r="540" spans="4:8">
      <c r="D540" s="8"/>
      <c r="F540" s="8"/>
      <c r="G540" s="8"/>
      <c r="H540" s="8"/>
    </row>
    <row r="541" spans="4:8">
      <c r="D541" s="8"/>
      <c r="F541" s="8"/>
      <c r="G541" s="8"/>
      <c r="H541" s="8"/>
    </row>
    <row r="542" spans="4:8">
      <c r="D542" s="8"/>
      <c r="F542" s="8"/>
      <c r="G542" s="8"/>
      <c r="H542" s="8"/>
    </row>
    <row r="543" spans="4:8">
      <c r="D543" s="8"/>
      <c r="F543" s="8"/>
      <c r="G543" s="8"/>
      <c r="H543" s="8"/>
    </row>
    <row r="544" spans="4:8">
      <c r="D544" s="8"/>
      <c r="F544" s="8"/>
      <c r="G544" s="8"/>
      <c r="H544" s="8"/>
    </row>
    <row r="545" spans="4:8">
      <c r="D545" s="8"/>
      <c r="F545" s="8"/>
      <c r="G545" s="8"/>
      <c r="H545" s="8"/>
    </row>
    <row r="546" spans="4:8">
      <c r="D546" s="8"/>
      <c r="F546" s="8"/>
      <c r="G546" s="8"/>
      <c r="H546" s="8"/>
    </row>
    <row r="547" spans="4:8">
      <c r="D547" s="8"/>
      <c r="F547" s="8"/>
      <c r="G547" s="8"/>
      <c r="H547" s="8"/>
    </row>
    <row r="548" spans="4:8">
      <c r="D548" s="8"/>
      <c r="F548" s="8"/>
      <c r="G548" s="8"/>
      <c r="H548" s="8"/>
    </row>
    <row r="549" spans="4:8">
      <c r="D549" s="8"/>
      <c r="F549" s="8"/>
      <c r="G549" s="8"/>
      <c r="H549" s="8"/>
    </row>
    <row r="550" spans="4:8">
      <c r="D550" s="8"/>
      <c r="F550" s="8"/>
      <c r="G550" s="8"/>
      <c r="H550" s="8"/>
    </row>
    <row r="551" spans="4:8">
      <c r="D551" s="8"/>
      <c r="F551" s="8"/>
      <c r="G551" s="8"/>
      <c r="H551" s="8"/>
    </row>
    <row r="552" spans="4:8">
      <c r="D552" s="8"/>
      <c r="F552" s="8"/>
      <c r="G552" s="8"/>
      <c r="H552" s="8"/>
    </row>
    <row r="553" spans="4:8">
      <c r="D553" s="8"/>
      <c r="F553" s="8"/>
      <c r="G553" s="8"/>
      <c r="H553" s="8"/>
    </row>
    <row r="554" spans="4:8">
      <c r="D554" s="8"/>
      <c r="F554" s="8"/>
      <c r="G554" s="8"/>
      <c r="H554" s="8"/>
    </row>
    <row r="555" spans="4:8">
      <c r="D555" s="8"/>
      <c r="F555" s="8"/>
      <c r="G555" s="8"/>
      <c r="H555" s="8"/>
    </row>
    <row r="556" spans="4:8">
      <c r="D556" s="8"/>
      <c r="F556" s="8"/>
      <c r="G556" s="8"/>
      <c r="H556" s="8"/>
    </row>
    <row r="557" spans="4:8">
      <c r="D557" s="8"/>
      <c r="F557" s="8"/>
      <c r="G557" s="8"/>
      <c r="H557" s="8"/>
    </row>
    <row r="558" spans="4:8">
      <c r="D558" s="8"/>
      <c r="F558" s="8"/>
      <c r="G558" s="8"/>
      <c r="H558" s="8"/>
    </row>
    <row r="559" spans="4:8">
      <c r="D559" s="8"/>
      <c r="F559" s="8"/>
      <c r="G559" s="8"/>
      <c r="H559" s="8"/>
    </row>
    <row r="560" spans="4:8">
      <c r="D560" s="8"/>
      <c r="F560" s="8"/>
      <c r="G560" s="8"/>
      <c r="H560" s="8"/>
    </row>
    <row r="561" spans="4:8">
      <c r="D561" s="8"/>
      <c r="F561" s="8"/>
      <c r="G561" s="8"/>
      <c r="H561" s="8"/>
    </row>
    <row r="562" spans="4:8">
      <c r="D562" s="8"/>
      <c r="F562" s="8"/>
      <c r="G562" s="8"/>
      <c r="H562" s="8"/>
    </row>
    <row r="563" spans="4:8">
      <c r="D563" s="8"/>
      <c r="F563" s="8"/>
      <c r="G563" s="8"/>
      <c r="H563" s="8"/>
    </row>
    <row r="564" spans="4:8">
      <c r="D564" s="8"/>
      <c r="F564" s="8"/>
      <c r="G564" s="8"/>
      <c r="H564" s="8"/>
    </row>
    <row r="565" spans="4:8">
      <c r="D565" s="8"/>
      <c r="F565" s="8"/>
      <c r="G565" s="8"/>
      <c r="H565" s="8"/>
    </row>
    <row r="566" spans="4:8">
      <c r="D566" s="8"/>
      <c r="F566" s="8"/>
      <c r="G566" s="8"/>
      <c r="H566" s="8"/>
    </row>
    <row r="567" spans="4:8">
      <c r="D567" s="8"/>
      <c r="F567" s="8"/>
      <c r="G567" s="8"/>
      <c r="H567" s="8"/>
    </row>
    <row r="568" spans="4:8">
      <c r="D568" s="8"/>
      <c r="F568" s="8"/>
      <c r="G568" s="8"/>
      <c r="H568" s="8"/>
    </row>
    <row r="569" spans="4:8">
      <c r="D569" s="8"/>
      <c r="F569" s="8"/>
      <c r="G569" s="8"/>
      <c r="H569" s="8"/>
    </row>
    <row r="570" spans="4:8">
      <c r="D570" s="8"/>
      <c r="F570" s="8"/>
      <c r="G570" s="8"/>
      <c r="H570" s="8"/>
    </row>
    <row r="571" spans="4:8">
      <c r="D571" s="8"/>
      <c r="F571" s="8"/>
      <c r="G571" s="8"/>
      <c r="H571" s="8"/>
    </row>
    <row r="572" spans="4:8">
      <c r="D572" s="8"/>
      <c r="F572" s="8"/>
      <c r="G572" s="8"/>
      <c r="H572" s="8"/>
    </row>
    <row r="573" spans="4:8">
      <c r="D573" s="8"/>
      <c r="F573" s="8"/>
      <c r="G573" s="8"/>
      <c r="H573" s="8"/>
    </row>
    <row r="574" spans="4:8">
      <c r="D574" s="8"/>
      <c r="F574" s="8"/>
      <c r="G574" s="8"/>
      <c r="H574" s="8"/>
    </row>
    <row r="575" spans="4:8">
      <c r="D575" s="8"/>
      <c r="F575" s="8"/>
      <c r="G575" s="8"/>
      <c r="H575" s="8"/>
    </row>
    <row r="576" spans="4:8">
      <c r="D576" s="8"/>
      <c r="F576" s="8"/>
      <c r="G576" s="8"/>
      <c r="H576" s="8"/>
    </row>
    <row r="577" spans="4:8">
      <c r="D577" s="8"/>
      <c r="F577" s="8"/>
      <c r="G577" s="8"/>
      <c r="H577" s="8"/>
    </row>
    <row r="578" spans="4:8">
      <c r="D578" s="8"/>
      <c r="F578" s="8"/>
      <c r="G578" s="8"/>
      <c r="H578" s="8"/>
    </row>
    <row r="579" spans="4:8">
      <c r="D579" s="8"/>
      <c r="F579" s="8"/>
      <c r="G579" s="8"/>
      <c r="H579" s="8"/>
    </row>
    <row r="580" spans="4:8">
      <c r="D580" s="8"/>
      <c r="F580" s="8"/>
      <c r="G580" s="8"/>
      <c r="H580" s="8"/>
    </row>
    <row r="581" spans="4:8">
      <c r="D581" s="8"/>
      <c r="F581" s="8"/>
      <c r="G581" s="8"/>
      <c r="H581" s="8"/>
    </row>
    <row r="582" spans="4:8">
      <c r="D582" s="8"/>
      <c r="F582" s="8"/>
      <c r="G582" s="8"/>
      <c r="H582" s="8"/>
    </row>
    <row r="583" spans="4:8">
      <c r="D583" s="8"/>
      <c r="F583" s="8"/>
      <c r="G583" s="8"/>
      <c r="H583" s="8"/>
    </row>
    <row r="584" spans="4:8">
      <c r="D584" s="8"/>
      <c r="F584" s="8"/>
      <c r="G584" s="8"/>
      <c r="H584" s="8"/>
    </row>
    <row r="585" spans="4:8">
      <c r="D585" s="8"/>
      <c r="F585" s="8"/>
      <c r="G585" s="8"/>
      <c r="H585" s="8"/>
    </row>
    <row r="586" spans="4:8">
      <c r="D586" s="8"/>
      <c r="F586" s="8"/>
      <c r="G586" s="8"/>
      <c r="H586" s="8"/>
    </row>
    <row r="587" spans="4:8">
      <c r="D587" s="8"/>
      <c r="F587" s="8"/>
      <c r="G587" s="8"/>
      <c r="H587" s="8"/>
    </row>
    <row r="588" spans="4:8">
      <c r="D588" s="8"/>
      <c r="F588" s="8"/>
      <c r="G588" s="8"/>
      <c r="H588" s="8"/>
    </row>
    <row r="589" spans="4:8">
      <c r="D589" s="8"/>
      <c r="F589" s="8"/>
      <c r="G589" s="8"/>
      <c r="H589" s="8"/>
    </row>
    <row r="590" spans="4:8">
      <c r="D590" s="8"/>
      <c r="F590" s="8"/>
      <c r="G590" s="8"/>
      <c r="H590" s="8"/>
    </row>
    <row r="591" spans="4:8">
      <c r="D591" s="8"/>
      <c r="F591" s="8"/>
      <c r="G591" s="8"/>
      <c r="H591" s="8"/>
    </row>
    <row r="592" spans="4:8">
      <c r="D592" s="8"/>
      <c r="F592" s="8"/>
      <c r="G592" s="8"/>
      <c r="H592" s="8"/>
    </row>
    <row r="593" spans="4:8">
      <c r="D593" s="8"/>
      <c r="F593" s="8"/>
      <c r="G593" s="8"/>
      <c r="H593" s="8"/>
    </row>
    <row r="594" spans="4:8">
      <c r="D594" s="8"/>
      <c r="F594" s="8"/>
      <c r="G594" s="8"/>
      <c r="H594" s="8"/>
    </row>
    <row r="595" spans="4:8">
      <c r="D595" s="8"/>
      <c r="F595" s="8"/>
      <c r="G595" s="8"/>
      <c r="H595" s="8"/>
    </row>
    <row r="596" spans="4:8">
      <c r="D596" s="8"/>
      <c r="F596" s="8"/>
      <c r="G596" s="8"/>
      <c r="H596" s="8"/>
    </row>
    <row r="597" spans="4:8">
      <c r="D597" s="8"/>
      <c r="F597" s="8"/>
      <c r="G597" s="8"/>
      <c r="H597" s="8"/>
    </row>
    <row r="598" spans="4:8">
      <c r="D598" s="8"/>
      <c r="F598" s="8"/>
      <c r="G598" s="8"/>
      <c r="H598" s="8"/>
    </row>
    <row r="599" spans="4:8">
      <c r="D599" s="8"/>
      <c r="F599" s="8"/>
      <c r="G599" s="8"/>
      <c r="H599" s="8"/>
    </row>
    <row r="600" spans="4:8">
      <c r="D600" s="8"/>
      <c r="F600" s="8"/>
      <c r="G600" s="8"/>
      <c r="H600" s="8"/>
    </row>
    <row r="601" spans="4:8">
      <c r="D601" s="8"/>
      <c r="F601" s="8"/>
      <c r="G601" s="8"/>
      <c r="H601" s="8"/>
    </row>
    <row r="602" spans="4:8">
      <c r="D602" s="8"/>
      <c r="F602" s="8"/>
      <c r="G602" s="8"/>
      <c r="H602" s="8"/>
    </row>
    <row r="603" spans="4:8">
      <c r="D603" s="8"/>
      <c r="F603" s="8"/>
      <c r="G603" s="8"/>
      <c r="H603" s="8"/>
    </row>
    <row r="604" spans="4:8">
      <c r="D604" s="8"/>
      <c r="F604" s="8"/>
      <c r="G604" s="8"/>
      <c r="H604" s="8"/>
    </row>
    <row r="605" spans="4:8">
      <c r="D605" s="8"/>
      <c r="F605" s="8"/>
      <c r="G605" s="8"/>
      <c r="H605" s="8"/>
    </row>
    <row r="606" spans="4:8">
      <c r="D606" s="8"/>
      <c r="F606" s="8"/>
      <c r="G606" s="8"/>
      <c r="H606" s="8"/>
    </row>
    <row r="607" spans="4:8">
      <c r="D607" s="8"/>
      <c r="F607" s="8"/>
      <c r="G607" s="8"/>
      <c r="H607" s="8"/>
    </row>
    <row r="608" spans="4:8">
      <c r="D608" s="8"/>
      <c r="F608" s="8"/>
      <c r="G608" s="8"/>
      <c r="H608" s="8"/>
    </row>
    <row r="609" spans="4:8">
      <c r="D609" s="8"/>
      <c r="F609" s="8"/>
      <c r="G609" s="8"/>
      <c r="H609" s="8"/>
    </row>
    <row r="610" spans="4:8">
      <c r="D610" s="8"/>
      <c r="F610" s="8"/>
      <c r="G610" s="8"/>
      <c r="H610" s="8"/>
    </row>
    <row r="611" spans="4:8">
      <c r="D611" s="8"/>
      <c r="F611" s="8"/>
      <c r="G611" s="8"/>
      <c r="H611" s="8"/>
    </row>
    <row r="612" spans="4:8">
      <c r="D612" s="8"/>
      <c r="F612" s="8"/>
      <c r="G612" s="8"/>
      <c r="H612" s="8"/>
    </row>
    <row r="613" spans="4:8">
      <c r="D613" s="8"/>
      <c r="F613" s="8"/>
      <c r="G613" s="8"/>
      <c r="H613" s="8"/>
    </row>
    <row r="614" spans="4:8">
      <c r="D614" s="8"/>
      <c r="F614" s="8"/>
      <c r="G614" s="8"/>
      <c r="H614" s="8"/>
    </row>
    <row r="615" spans="4:8">
      <c r="D615" s="8"/>
      <c r="F615" s="8"/>
      <c r="G615" s="8"/>
      <c r="H615" s="8"/>
    </row>
    <row r="616" spans="4:8">
      <c r="D616" s="8"/>
      <c r="F616" s="8"/>
      <c r="G616" s="8"/>
      <c r="H616" s="8"/>
    </row>
    <row r="617" spans="4:8">
      <c r="D617" s="8"/>
      <c r="F617" s="8"/>
      <c r="G617" s="8"/>
      <c r="H617" s="8"/>
    </row>
    <row r="618" spans="4:8">
      <c r="D618" s="8"/>
      <c r="F618" s="8"/>
      <c r="G618" s="8"/>
      <c r="H618" s="8"/>
    </row>
    <row r="619" spans="4:8">
      <c r="D619" s="8"/>
      <c r="F619" s="8"/>
      <c r="G619" s="8"/>
      <c r="H619" s="8"/>
    </row>
    <row r="620" spans="4:8">
      <c r="D620" s="8"/>
      <c r="F620" s="8"/>
      <c r="G620" s="8"/>
      <c r="H620" s="8"/>
    </row>
    <row r="621" spans="4:8">
      <c r="D621" s="8"/>
      <c r="F621" s="8"/>
      <c r="G621" s="8"/>
      <c r="H621" s="8"/>
    </row>
    <row r="622" spans="4:8">
      <c r="D622" s="8"/>
      <c r="F622" s="8"/>
      <c r="G622" s="8"/>
      <c r="H622" s="8"/>
    </row>
    <row r="623" spans="4:8">
      <c r="D623" s="8"/>
      <c r="F623" s="8"/>
      <c r="G623" s="8"/>
      <c r="H623" s="8"/>
    </row>
    <row r="624" spans="4:8">
      <c r="D624" s="8"/>
      <c r="F624" s="8"/>
      <c r="G624" s="8"/>
      <c r="H624" s="8"/>
    </row>
    <row r="625" spans="4:8">
      <c r="D625" s="8"/>
      <c r="F625" s="8"/>
      <c r="G625" s="8"/>
      <c r="H625" s="8"/>
    </row>
    <row r="626" spans="4:8">
      <c r="D626" s="8"/>
      <c r="F626" s="8"/>
      <c r="G626" s="8"/>
      <c r="H626" s="8"/>
    </row>
    <row r="627" spans="4:8">
      <c r="D627" s="8"/>
      <c r="F627" s="8"/>
      <c r="G627" s="8"/>
      <c r="H627" s="8"/>
    </row>
    <row r="628" spans="4:8">
      <c r="D628" s="8"/>
      <c r="F628" s="8"/>
      <c r="G628" s="8"/>
      <c r="H628" s="8"/>
    </row>
    <row r="629" spans="4:8">
      <c r="D629" s="8"/>
      <c r="F629" s="8"/>
      <c r="G629" s="8"/>
      <c r="H629" s="8"/>
    </row>
    <row r="630" spans="4:8">
      <c r="D630" s="8"/>
      <c r="F630" s="8"/>
      <c r="G630" s="8"/>
      <c r="H630" s="8"/>
    </row>
    <row r="631" spans="4:8">
      <c r="D631" s="8"/>
      <c r="F631" s="8"/>
      <c r="G631" s="8"/>
      <c r="H631" s="8"/>
    </row>
    <row r="632" spans="4:8">
      <c r="D632" s="8"/>
      <c r="F632" s="8"/>
      <c r="G632" s="8"/>
      <c r="H632" s="8"/>
    </row>
    <row r="633" spans="4:8">
      <c r="D633" s="8"/>
      <c r="F633" s="8"/>
      <c r="G633" s="8"/>
      <c r="H633" s="8"/>
    </row>
    <row r="634" spans="4:8">
      <c r="D634" s="8"/>
      <c r="F634" s="8"/>
      <c r="G634" s="8"/>
      <c r="H634" s="8"/>
    </row>
    <row r="635" spans="4:8">
      <c r="D635" s="8"/>
      <c r="F635" s="8"/>
      <c r="G635" s="8"/>
      <c r="H635" s="8"/>
    </row>
    <row r="636" spans="4:8">
      <c r="D636" s="8"/>
      <c r="F636" s="8"/>
      <c r="G636" s="8"/>
      <c r="H636" s="8"/>
    </row>
    <row r="637" spans="4:8">
      <c r="D637" s="8"/>
      <c r="F637" s="8"/>
      <c r="G637" s="8"/>
      <c r="H637" s="8"/>
    </row>
    <row r="638" spans="4:8">
      <c r="D638" s="8"/>
      <c r="F638" s="8"/>
      <c r="G638" s="8"/>
      <c r="H638" s="8"/>
    </row>
    <row r="639" spans="4:8">
      <c r="D639" s="8"/>
      <c r="F639" s="8"/>
      <c r="G639" s="8"/>
      <c r="H639" s="8"/>
    </row>
    <row r="640" spans="4:8">
      <c r="D640" s="8"/>
      <c r="F640" s="8"/>
      <c r="G640" s="8"/>
      <c r="H640" s="8"/>
    </row>
    <row r="641" spans="4:8">
      <c r="D641" s="8"/>
      <c r="F641" s="8"/>
      <c r="G641" s="8"/>
      <c r="H641" s="8"/>
    </row>
    <row r="642" spans="4:8">
      <c r="D642" s="8"/>
      <c r="F642" s="8"/>
      <c r="G642" s="8"/>
      <c r="H642" s="8"/>
    </row>
    <row r="643" spans="4:8">
      <c r="D643" s="8"/>
      <c r="F643" s="8"/>
      <c r="G643" s="8"/>
      <c r="H643" s="8"/>
    </row>
    <row r="644" spans="4:8">
      <c r="D644" s="8"/>
      <c r="F644" s="8"/>
      <c r="G644" s="8"/>
      <c r="H644" s="8"/>
    </row>
    <row r="645" spans="4:8">
      <c r="D645" s="8"/>
      <c r="F645" s="8"/>
      <c r="G645" s="8"/>
      <c r="H645" s="8"/>
    </row>
    <row r="646" spans="4:8">
      <c r="D646" s="8"/>
      <c r="F646" s="8"/>
      <c r="G646" s="8"/>
      <c r="H646" s="8"/>
    </row>
    <row r="647" spans="4:8">
      <c r="D647" s="8"/>
      <c r="F647" s="8"/>
      <c r="G647" s="8"/>
      <c r="H647" s="8"/>
    </row>
    <row r="648" spans="4:8">
      <c r="D648" s="8"/>
      <c r="F648" s="8"/>
      <c r="G648" s="8"/>
      <c r="H648" s="8"/>
    </row>
    <row r="649" spans="4:8">
      <c r="D649" s="8"/>
      <c r="F649" s="8"/>
      <c r="G649" s="8"/>
      <c r="H649" s="8"/>
    </row>
    <row r="650" spans="4:8">
      <c r="D650" s="8"/>
      <c r="F650" s="8"/>
      <c r="G650" s="8"/>
      <c r="H650" s="8"/>
    </row>
    <row r="651" spans="4:8">
      <c r="D651" s="8"/>
      <c r="F651" s="8"/>
      <c r="G651" s="8"/>
      <c r="H651" s="8"/>
    </row>
    <row r="652" spans="4:8">
      <c r="D652" s="8"/>
      <c r="F652" s="8"/>
      <c r="G652" s="8"/>
      <c r="H652" s="8"/>
    </row>
    <row r="653" spans="4:8">
      <c r="D653" s="8"/>
      <c r="F653" s="8"/>
      <c r="G653" s="8"/>
      <c r="H653" s="8"/>
    </row>
    <row r="654" spans="4:8">
      <c r="D654" s="8"/>
      <c r="F654" s="8"/>
      <c r="G654" s="8"/>
      <c r="H654" s="8"/>
    </row>
    <row r="655" spans="4:8">
      <c r="D655" s="8"/>
      <c r="F655" s="8"/>
      <c r="G655" s="8"/>
      <c r="H655" s="8"/>
    </row>
    <row r="656" spans="4:8">
      <c r="D656" s="8"/>
      <c r="F656" s="8"/>
      <c r="G656" s="8"/>
      <c r="H656" s="8"/>
    </row>
    <row r="657" spans="4:8">
      <c r="D657" s="8"/>
      <c r="F657" s="8"/>
      <c r="G657" s="8"/>
      <c r="H657" s="8"/>
    </row>
    <row r="658" spans="4:8">
      <c r="D658" s="8"/>
      <c r="F658" s="8"/>
      <c r="G658" s="8"/>
      <c r="H658" s="8"/>
    </row>
    <row r="659" spans="4:8">
      <c r="D659" s="8"/>
      <c r="F659" s="8"/>
      <c r="G659" s="8"/>
      <c r="H659" s="8"/>
    </row>
    <row r="660" spans="4:8">
      <c r="D660" s="8"/>
      <c r="F660" s="8"/>
      <c r="G660" s="8"/>
      <c r="H660" s="8"/>
    </row>
    <row r="661" spans="4:8">
      <c r="D661" s="8"/>
      <c r="F661" s="8"/>
      <c r="G661" s="8"/>
      <c r="H661" s="8"/>
    </row>
    <row r="662" spans="4:8">
      <c r="D662" s="8"/>
      <c r="F662" s="8"/>
      <c r="G662" s="8"/>
      <c r="H662" s="8"/>
    </row>
    <row r="663" spans="4:8">
      <c r="D663" s="8"/>
      <c r="F663" s="8"/>
      <c r="G663" s="8"/>
      <c r="H663" s="8"/>
    </row>
    <row r="664" spans="4:8">
      <c r="D664" s="8"/>
      <c r="F664" s="8"/>
      <c r="G664" s="8"/>
      <c r="H664" s="8"/>
    </row>
    <row r="665" spans="4:8">
      <c r="D665" s="8"/>
      <c r="F665" s="8"/>
      <c r="G665" s="8"/>
      <c r="H665" s="8"/>
    </row>
    <row r="666" spans="4:8">
      <c r="D666" s="8"/>
      <c r="F666" s="8"/>
      <c r="G666" s="8"/>
      <c r="H666" s="8"/>
    </row>
    <row r="667" spans="4:8">
      <c r="D667" s="8"/>
      <c r="F667" s="8"/>
      <c r="G667" s="8"/>
      <c r="H667" s="8"/>
    </row>
    <row r="668" spans="4:8">
      <c r="D668" s="8"/>
      <c r="F668" s="8"/>
      <c r="G668" s="8"/>
      <c r="H668" s="8"/>
    </row>
    <row r="669" spans="4:8">
      <c r="D669" s="8"/>
      <c r="F669" s="8"/>
      <c r="G669" s="8"/>
      <c r="H669" s="8"/>
    </row>
    <row r="670" spans="4:8">
      <c r="D670" s="8"/>
      <c r="F670" s="8"/>
      <c r="G670" s="8"/>
      <c r="H670" s="8"/>
    </row>
    <row r="671" spans="4:8">
      <c r="D671" s="8"/>
      <c r="F671" s="8"/>
      <c r="G671" s="8"/>
      <c r="H671" s="8"/>
    </row>
    <row r="672" spans="4:8">
      <c r="D672" s="8"/>
      <c r="F672" s="8"/>
      <c r="G672" s="8"/>
      <c r="H672" s="8"/>
    </row>
    <row r="673" spans="4:8">
      <c r="D673" s="8"/>
      <c r="F673" s="8"/>
      <c r="G673" s="8"/>
      <c r="H673" s="8"/>
    </row>
    <row r="674" spans="4:8">
      <c r="D674" s="8"/>
      <c r="F674" s="8"/>
      <c r="G674" s="8"/>
      <c r="H674" s="8"/>
    </row>
    <row r="675" spans="4:8">
      <c r="D675" s="8"/>
      <c r="F675" s="8"/>
      <c r="G675" s="8"/>
      <c r="H675" s="8"/>
    </row>
    <row r="676" spans="4:8">
      <c r="D676" s="8"/>
      <c r="F676" s="8"/>
      <c r="G676" s="8"/>
      <c r="H676" s="8"/>
    </row>
    <row r="677" spans="4:8">
      <c r="D677" s="8"/>
      <c r="F677" s="8"/>
      <c r="G677" s="8"/>
      <c r="H677" s="8"/>
    </row>
    <row r="678" spans="4:8">
      <c r="D678" s="8"/>
      <c r="F678" s="8"/>
      <c r="G678" s="8"/>
      <c r="H678" s="8"/>
    </row>
    <row r="679" spans="4:8">
      <c r="D679" s="8"/>
      <c r="F679" s="8"/>
      <c r="G679" s="8"/>
      <c r="H679" s="8"/>
    </row>
    <row r="680" spans="4:8">
      <c r="D680" s="8"/>
      <c r="F680" s="8"/>
      <c r="G680" s="8"/>
      <c r="H680" s="8"/>
    </row>
    <row r="681" spans="4:8">
      <c r="D681" s="8"/>
      <c r="F681" s="8"/>
      <c r="G681" s="8"/>
      <c r="H681" s="8"/>
    </row>
    <row r="682" spans="4:8">
      <c r="D682" s="8"/>
      <c r="F682" s="8"/>
      <c r="G682" s="8"/>
      <c r="H682" s="8"/>
    </row>
    <row r="683" spans="4:8">
      <c r="D683" s="8"/>
      <c r="F683" s="8"/>
      <c r="G683" s="8"/>
      <c r="H683" s="8"/>
    </row>
    <row r="684" spans="4:8">
      <c r="D684" s="8"/>
      <c r="F684" s="8"/>
      <c r="G684" s="8"/>
      <c r="H684" s="8"/>
    </row>
    <row r="685" spans="4:8">
      <c r="D685" s="8"/>
      <c r="F685" s="8"/>
      <c r="G685" s="8"/>
      <c r="H685" s="8"/>
    </row>
    <row r="686" spans="4:8">
      <c r="D686" s="8"/>
      <c r="F686" s="8"/>
      <c r="G686" s="8"/>
      <c r="H686" s="8"/>
    </row>
    <row r="687" spans="4:8">
      <c r="D687" s="8"/>
      <c r="F687" s="8"/>
      <c r="G687" s="8"/>
      <c r="H687" s="8"/>
    </row>
    <row r="688" spans="4:8">
      <c r="D688" s="8"/>
      <c r="F688" s="8"/>
      <c r="G688" s="8"/>
      <c r="H688" s="8"/>
    </row>
    <row r="689" spans="4:8">
      <c r="D689" s="8"/>
      <c r="F689" s="8"/>
      <c r="G689" s="8"/>
      <c r="H689" s="8"/>
    </row>
    <row r="690" spans="4:8">
      <c r="D690" s="8"/>
      <c r="F690" s="8"/>
      <c r="G690" s="8"/>
      <c r="H690" s="8"/>
    </row>
    <row r="691" spans="4:8">
      <c r="D691" s="8"/>
      <c r="F691" s="8"/>
      <c r="G691" s="8"/>
      <c r="H691" s="8"/>
    </row>
    <row r="692" spans="4:8">
      <c r="D692" s="8"/>
      <c r="F692" s="8"/>
      <c r="G692" s="8"/>
      <c r="H692" s="8"/>
    </row>
    <row r="693" spans="4:8">
      <c r="D693" s="8"/>
      <c r="F693" s="8"/>
      <c r="G693" s="8"/>
      <c r="H693" s="8"/>
    </row>
    <row r="694" spans="4:8">
      <c r="D694" s="8"/>
      <c r="F694" s="8"/>
      <c r="G694" s="8"/>
      <c r="H694" s="8"/>
    </row>
    <row r="695" spans="4:8">
      <c r="D695" s="8"/>
      <c r="F695" s="8"/>
      <c r="G695" s="8"/>
      <c r="H695" s="8"/>
    </row>
    <row r="696" spans="4:8">
      <c r="D696" s="8"/>
      <c r="F696" s="8"/>
      <c r="G696" s="8"/>
      <c r="H696" s="8"/>
    </row>
    <row r="697" spans="4:8">
      <c r="D697" s="8"/>
      <c r="F697" s="8"/>
      <c r="G697" s="8"/>
      <c r="H697" s="8"/>
    </row>
    <row r="698" spans="4:8">
      <c r="D698" s="8"/>
      <c r="F698" s="8"/>
      <c r="G698" s="8"/>
      <c r="H698" s="8"/>
    </row>
    <row r="699" spans="4:8">
      <c r="D699" s="8"/>
      <c r="F699" s="8"/>
      <c r="G699" s="8"/>
      <c r="H699" s="8"/>
    </row>
    <row r="700" spans="4:8">
      <c r="D700" s="8"/>
      <c r="F700" s="8"/>
      <c r="G700" s="8"/>
      <c r="H700" s="8"/>
    </row>
    <row r="701" spans="4:8">
      <c r="D701" s="8"/>
      <c r="F701" s="8"/>
      <c r="G701" s="8"/>
      <c r="H701" s="8"/>
    </row>
    <row r="702" spans="4:8">
      <c r="D702" s="8"/>
      <c r="F702" s="8"/>
      <c r="G702" s="8"/>
      <c r="H702" s="8"/>
    </row>
    <row r="703" spans="4:8">
      <c r="D703" s="8"/>
      <c r="F703" s="8"/>
      <c r="G703" s="8"/>
      <c r="H703" s="8"/>
    </row>
    <row r="704" spans="4:8">
      <c r="D704" s="8"/>
      <c r="F704" s="8"/>
      <c r="G704" s="8"/>
      <c r="H704" s="8"/>
    </row>
    <row r="705" spans="4:8">
      <c r="D705" s="8"/>
      <c r="F705" s="8"/>
      <c r="G705" s="8"/>
      <c r="H705" s="8"/>
    </row>
    <row r="706" spans="4:8">
      <c r="D706" s="8"/>
      <c r="F706" s="8"/>
      <c r="G706" s="8"/>
      <c r="H706" s="8"/>
    </row>
    <row r="707" spans="4:8">
      <c r="D707" s="8"/>
      <c r="F707" s="8"/>
      <c r="G707" s="8"/>
      <c r="H707" s="8"/>
    </row>
    <row r="708" spans="4:8">
      <c r="D708" s="8"/>
      <c r="F708" s="8"/>
      <c r="G708" s="8"/>
      <c r="H708" s="8"/>
    </row>
    <row r="709" spans="4:8">
      <c r="D709" s="8"/>
      <c r="F709" s="8"/>
      <c r="G709" s="8"/>
      <c r="H709" s="8"/>
    </row>
    <row r="710" spans="4:8">
      <c r="D710" s="8"/>
      <c r="F710" s="8"/>
      <c r="G710" s="8"/>
      <c r="H710" s="8"/>
    </row>
    <row r="711" spans="4:8">
      <c r="D711" s="8"/>
      <c r="F711" s="8"/>
      <c r="G711" s="8"/>
      <c r="H711" s="8"/>
    </row>
    <row r="712" spans="4:8">
      <c r="D712" s="8"/>
      <c r="F712" s="8"/>
      <c r="G712" s="8"/>
      <c r="H712" s="8"/>
    </row>
    <row r="713" spans="4:8">
      <c r="D713" s="8"/>
      <c r="F713" s="8"/>
      <c r="G713" s="8"/>
      <c r="H713" s="8"/>
    </row>
    <row r="714" spans="4:8">
      <c r="D714" s="8"/>
      <c r="F714" s="8"/>
      <c r="G714" s="8"/>
      <c r="H714" s="8"/>
    </row>
    <row r="715" spans="4:8">
      <c r="D715" s="8"/>
      <c r="F715" s="8"/>
      <c r="G715" s="8"/>
      <c r="H715" s="8"/>
    </row>
    <row r="716" spans="4:8">
      <c r="D716" s="8"/>
      <c r="F716" s="8"/>
      <c r="G716" s="8"/>
      <c r="H716" s="8"/>
    </row>
    <row r="717" spans="4:8">
      <c r="D717" s="8"/>
      <c r="F717" s="8"/>
      <c r="G717" s="8"/>
      <c r="H717" s="8"/>
    </row>
    <row r="718" spans="4:8">
      <c r="D718" s="8"/>
      <c r="F718" s="8"/>
      <c r="G718" s="8"/>
      <c r="H718" s="8"/>
    </row>
    <row r="719" spans="4:8">
      <c r="D719" s="8"/>
      <c r="F719" s="8"/>
      <c r="G719" s="8"/>
      <c r="H719" s="8"/>
    </row>
    <row r="720" spans="4:8">
      <c r="D720" s="8"/>
      <c r="F720" s="8"/>
      <c r="G720" s="8"/>
      <c r="H720" s="8"/>
    </row>
    <row r="721" spans="4:8">
      <c r="D721" s="8"/>
      <c r="F721" s="8"/>
      <c r="G721" s="8"/>
      <c r="H721" s="8"/>
    </row>
    <row r="722" spans="4:8">
      <c r="D722" s="8"/>
      <c r="F722" s="8"/>
      <c r="G722" s="8"/>
      <c r="H722" s="8"/>
    </row>
    <row r="723" spans="4:8">
      <c r="D723" s="8"/>
      <c r="F723" s="8"/>
      <c r="G723" s="8"/>
      <c r="H723" s="8"/>
    </row>
    <row r="724" spans="4:8">
      <c r="D724" s="8"/>
      <c r="F724" s="8"/>
      <c r="G724" s="8"/>
      <c r="H724" s="8"/>
    </row>
    <row r="725" spans="4:8">
      <c r="D725" s="8"/>
      <c r="F725" s="8"/>
      <c r="G725" s="8"/>
      <c r="H725" s="8"/>
    </row>
    <row r="726" spans="4:8">
      <c r="D726" s="8"/>
      <c r="F726" s="8"/>
      <c r="G726" s="8"/>
      <c r="H726" s="8"/>
    </row>
    <row r="727" spans="4:8">
      <c r="D727" s="8"/>
      <c r="F727" s="8"/>
      <c r="G727" s="8"/>
      <c r="H727" s="8"/>
    </row>
    <row r="728" spans="4:8">
      <c r="D728" s="8"/>
      <c r="F728" s="8"/>
      <c r="G728" s="8"/>
      <c r="H728" s="8"/>
    </row>
    <row r="729" spans="4:8">
      <c r="D729" s="8"/>
      <c r="F729" s="8"/>
      <c r="G729" s="8"/>
      <c r="H729" s="8"/>
    </row>
    <row r="730" spans="4:8">
      <c r="D730" s="8"/>
      <c r="F730" s="8"/>
      <c r="G730" s="8"/>
      <c r="H730" s="8"/>
    </row>
    <row r="731" spans="4:8">
      <c r="D731" s="8"/>
      <c r="F731" s="8"/>
      <c r="G731" s="8"/>
      <c r="H731" s="8"/>
    </row>
    <row r="732" spans="4:8">
      <c r="D732" s="8"/>
      <c r="F732" s="8"/>
      <c r="G732" s="8"/>
      <c r="H732" s="8"/>
    </row>
    <row r="733" spans="4:8">
      <c r="D733" s="8"/>
      <c r="F733" s="8"/>
      <c r="G733" s="8"/>
      <c r="H733" s="8"/>
    </row>
    <row r="734" spans="4:8">
      <c r="D734" s="8"/>
      <c r="F734" s="8"/>
      <c r="G734" s="8"/>
      <c r="H734" s="8"/>
    </row>
    <row r="735" spans="4:8">
      <c r="D735" s="8"/>
      <c r="F735" s="8"/>
      <c r="G735" s="8"/>
      <c r="H735" s="8"/>
    </row>
    <row r="736" spans="4:8">
      <c r="D736" s="8"/>
      <c r="F736" s="8"/>
      <c r="G736" s="8"/>
      <c r="H736" s="8"/>
    </row>
    <row r="737" spans="4:8">
      <c r="D737" s="8"/>
      <c r="F737" s="8"/>
      <c r="G737" s="8"/>
      <c r="H737" s="8"/>
    </row>
    <row r="738" spans="4:8">
      <c r="D738" s="8"/>
      <c r="F738" s="8"/>
      <c r="G738" s="8"/>
      <c r="H738" s="8"/>
    </row>
    <row r="739" spans="4:8">
      <c r="D739" s="8"/>
      <c r="F739" s="8"/>
      <c r="G739" s="8"/>
      <c r="H739" s="8"/>
    </row>
    <row r="740" spans="4:8">
      <c r="D740" s="8"/>
      <c r="F740" s="8"/>
      <c r="G740" s="8"/>
      <c r="H740" s="8"/>
    </row>
    <row r="741" spans="4:8">
      <c r="D741" s="8"/>
      <c r="F741" s="8"/>
      <c r="G741" s="8"/>
      <c r="H741" s="8"/>
    </row>
    <row r="742" spans="4:8">
      <c r="D742" s="8"/>
      <c r="F742" s="8"/>
      <c r="G742" s="8"/>
      <c r="H742" s="8"/>
    </row>
    <row r="743" spans="4:8">
      <c r="D743" s="8"/>
      <c r="F743" s="8"/>
      <c r="G743" s="8"/>
      <c r="H743" s="8"/>
    </row>
    <row r="744" spans="4:8">
      <c r="D744" s="8"/>
      <c r="F744" s="8"/>
      <c r="G744" s="8"/>
      <c r="H744" s="8"/>
    </row>
    <row r="745" spans="4:8">
      <c r="D745" s="8"/>
      <c r="F745" s="8"/>
      <c r="G745" s="8"/>
      <c r="H745" s="8"/>
    </row>
    <row r="746" spans="4:8">
      <c r="D746" s="8"/>
      <c r="F746" s="8"/>
      <c r="G746" s="8"/>
      <c r="H746" s="8"/>
    </row>
    <row r="747" spans="4:8">
      <c r="D747" s="8"/>
      <c r="F747" s="8"/>
      <c r="G747" s="8"/>
      <c r="H747" s="8"/>
    </row>
    <row r="748" spans="4:8">
      <c r="D748" s="8"/>
      <c r="F748" s="8"/>
      <c r="G748" s="8"/>
      <c r="H748" s="8"/>
    </row>
    <row r="749" spans="4:8">
      <c r="D749" s="8"/>
      <c r="F749" s="8"/>
      <c r="G749" s="8"/>
      <c r="H749" s="8"/>
    </row>
    <row r="750" spans="4:8">
      <c r="D750" s="8"/>
      <c r="F750" s="8"/>
      <c r="G750" s="8"/>
      <c r="H750" s="8"/>
    </row>
    <row r="751" spans="4:8">
      <c r="D751" s="8"/>
      <c r="F751" s="8"/>
      <c r="G751" s="8"/>
      <c r="H751" s="8"/>
    </row>
    <row r="752" spans="4:8">
      <c r="D752" s="8"/>
      <c r="F752" s="8"/>
      <c r="G752" s="8"/>
      <c r="H752" s="8"/>
    </row>
    <row r="753" spans="4:8">
      <c r="D753" s="8"/>
      <c r="F753" s="8"/>
      <c r="G753" s="8"/>
      <c r="H753" s="8"/>
    </row>
    <row r="754" spans="4:8">
      <c r="D754" s="8"/>
      <c r="F754" s="8"/>
      <c r="G754" s="8"/>
      <c r="H754" s="8"/>
    </row>
    <row r="755" spans="4:8">
      <c r="D755" s="8"/>
      <c r="F755" s="8"/>
      <c r="G755" s="8"/>
      <c r="H755" s="8"/>
    </row>
    <row r="756" spans="4:8">
      <c r="D756" s="8"/>
      <c r="F756" s="8"/>
      <c r="G756" s="8"/>
      <c r="H756" s="8"/>
    </row>
    <row r="757" spans="4:8">
      <c r="D757" s="8"/>
      <c r="F757" s="8"/>
      <c r="G757" s="8"/>
      <c r="H757" s="8"/>
    </row>
    <row r="758" spans="4:8">
      <c r="D758" s="8"/>
      <c r="F758" s="8"/>
      <c r="G758" s="8"/>
      <c r="H758" s="8"/>
    </row>
    <row r="759" spans="4:8">
      <c r="D759" s="8"/>
      <c r="F759" s="8"/>
      <c r="G759" s="8"/>
      <c r="H759" s="8"/>
    </row>
    <row r="760" spans="4:8">
      <c r="D760" s="8"/>
      <c r="F760" s="8"/>
      <c r="G760" s="8"/>
      <c r="H760" s="8"/>
    </row>
    <row r="761" spans="4:8">
      <c r="D761" s="8"/>
      <c r="F761" s="8"/>
      <c r="G761" s="8"/>
      <c r="H761" s="8"/>
    </row>
    <row r="762" spans="4:8">
      <c r="D762" s="8"/>
      <c r="F762" s="8"/>
      <c r="G762" s="8"/>
      <c r="H762" s="8"/>
    </row>
    <row r="763" spans="4:8">
      <c r="D763" s="8"/>
      <c r="F763" s="8"/>
      <c r="G763" s="8"/>
      <c r="H763" s="8"/>
    </row>
    <row r="764" spans="4:8">
      <c r="D764" s="8"/>
      <c r="F764" s="8"/>
      <c r="G764" s="8"/>
      <c r="H764" s="8"/>
    </row>
    <row r="765" spans="4:8">
      <c r="D765" s="8"/>
      <c r="F765" s="8"/>
      <c r="G765" s="8"/>
      <c r="H765" s="8"/>
    </row>
    <row r="766" spans="4:8">
      <c r="D766" s="8"/>
      <c r="F766" s="8"/>
      <c r="G766" s="8"/>
      <c r="H766" s="8"/>
    </row>
    <row r="767" spans="4:8">
      <c r="D767" s="8"/>
      <c r="F767" s="8"/>
      <c r="G767" s="8"/>
      <c r="H767" s="8"/>
    </row>
    <row r="768" spans="4:8">
      <c r="D768" s="8"/>
      <c r="F768" s="8"/>
      <c r="G768" s="8"/>
      <c r="H768" s="8"/>
    </row>
    <row r="769" spans="4:8">
      <c r="D769" s="8"/>
      <c r="F769" s="8"/>
      <c r="G769" s="8"/>
      <c r="H769" s="8"/>
    </row>
    <row r="770" spans="4:8">
      <c r="D770" s="8"/>
      <c r="F770" s="8"/>
      <c r="G770" s="8"/>
      <c r="H770" s="8"/>
    </row>
    <row r="771" spans="4:8">
      <c r="D771" s="8"/>
      <c r="F771" s="8"/>
      <c r="G771" s="8"/>
      <c r="H771" s="8"/>
    </row>
    <row r="772" spans="4:8">
      <c r="D772" s="8"/>
      <c r="F772" s="8"/>
      <c r="G772" s="8"/>
      <c r="H772" s="8"/>
    </row>
    <row r="773" spans="4:8">
      <c r="D773" s="8"/>
      <c r="F773" s="8"/>
      <c r="G773" s="8"/>
      <c r="H773" s="8"/>
    </row>
    <row r="774" spans="4:8">
      <c r="D774" s="8"/>
      <c r="F774" s="8"/>
      <c r="G774" s="8"/>
      <c r="H774" s="8"/>
    </row>
    <row r="775" spans="4:8">
      <c r="D775" s="8"/>
      <c r="F775" s="8"/>
      <c r="G775" s="8"/>
      <c r="H775" s="8"/>
    </row>
    <row r="776" spans="4:8">
      <c r="D776" s="8"/>
      <c r="F776" s="8"/>
      <c r="G776" s="8"/>
      <c r="H776" s="8"/>
    </row>
    <row r="777" spans="4:8">
      <c r="D777" s="8"/>
      <c r="F777" s="8"/>
      <c r="G777" s="8"/>
      <c r="H777" s="8"/>
    </row>
    <row r="778" spans="4:8">
      <c r="D778" s="8"/>
      <c r="F778" s="8"/>
      <c r="G778" s="8"/>
      <c r="H778" s="8"/>
    </row>
    <row r="779" spans="4:8">
      <c r="D779" s="8"/>
      <c r="F779" s="8"/>
      <c r="G779" s="8"/>
      <c r="H779" s="8"/>
    </row>
    <row r="780" spans="4:8">
      <c r="D780" s="8"/>
      <c r="F780" s="8"/>
      <c r="G780" s="8"/>
      <c r="H780" s="8"/>
    </row>
    <row r="781" spans="4:8">
      <c r="D781" s="8"/>
      <c r="F781" s="8"/>
      <c r="G781" s="8"/>
      <c r="H781" s="8"/>
    </row>
    <row r="782" spans="4:8">
      <c r="D782" s="8"/>
      <c r="F782" s="8"/>
      <c r="G782" s="8"/>
      <c r="H782" s="8"/>
    </row>
    <row r="783" spans="4:8">
      <c r="D783" s="8"/>
      <c r="F783" s="8"/>
      <c r="G783" s="8"/>
      <c r="H783" s="8"/>
    </row>
    <row r="784" spans="4:8">
      <c r="D784" s="8"/>
      <c r="F784" s="8"/>
      <c r="G784" s="8"/>
      <c r="H784" s="8"/>
    </row>
    <row r="785" spans="4:8">
      <c r="D785" s="8"/>
      <c r="F785" s="8"/>
      <c r="G785" s="8"/>
      <c r="H785" s="8"/>
    </row>
    <row r="786" spans="4:8">
      <c r="D786" s="8"/>
      <c r="F786" s="8"/>
      <c r="G786" s="8"/>
      <c r="H786" s="8"/>
    </row>
    <row r="787" spans="4:8">
      <c r="D787" s="8"/>
      <c r="F787" s="8"/>
      <c r="G787" s="8"/>
      <c r="H787" s="8"/>
    </row>
    <row r="788" spans="4:8">
      <c r="D788" s="8"/>
      <c r="F788" s="8"/>
      <c r="G788" s="8"/>
      <c r="H788" s="8"/>
    </row>
    <row r="789" spans="4:8">
      <c r="D789" s="8"/>
      <c r="F789" s="8"/>
      <c r="G789" s="8"/>
      <c r="H789" s="8"/>
    </row>
    <row r="790" spans="4:8">
      <c r="D790" s="8"/>
      <c r="F790" s="8"/>
      <c r="G790" s="8"/>
      <c r="H790" s="8"/>
    </row>
    <row r="791" spans="4:8">
      <c r="D791" s="8"/>
      <c r="F791" s="8"/>
      <c r="G791" s="8"/>
      <c r="H791" s="8"/>
    </row>
    <row r="792" spans="4:8">
      <c r="D792" s="8"/>
      <c r="F792" s="8"/>
      <c r="G792" s="8"/>
      <c r="H792" s="8"/>
    </row>
    <row r="793" spans="4:8">
      <c r="D793" s="8"/>
      <c r="F793" s="8"/>
      <c r="G793" s="8"/>
      <c r="H793" s="8"/>
    </row>
    <row r="794" spans="4:8">
      <c r="D794" s="8"/>
      <c r="F794" s="8"/>
      <c r="G794" s="8"/>
      <c r="H794" s="8"/>
    </row>
    <row r="795" spans="4:8">
      <c r="D795" s="8"/>
      <c r="F795" s="8"/>
      <c r="G795" s="8"/>
      <c r="H795" s="8"/>
    </row>
    <row r="796" spans="4:8">
      <c r="D796" s="8"/>
      <c r="F796" s="8"/>
      <c r="G796" s="8"/>
      <c r="H796" s="8"/>
    </row>
    <row r="797" spans="4:8">
      <c r="D797" s="8"/>
      <c r="F797" s="8"/>
      <c r="G797" s="8"/>
      <c r="H797" s="8"/>
    </row>
    <row r="798" spans="4:8">
      <c r="D798" s="8"/>
      <c r="F798" s="8"/>
      <c r="G798" s="8"/>
      <c r="H798" s="8"/>
    </row>
    <row r="799" spans="4:8">
      <c r="D799" s="8"/>
      <c r="F799" s="8"/>
      <c r="G799" s="8"/>
      <c r="H799" s="8"/>
    </row>
    <row r="800" spans="4:8">
      <c r="D800" s="8"/>
      <c r="F800" s="8"/>
      <c r="G800" s="8"/>
      <c r="H800" s="8"/>
    </row>
    <row r="801" spans="4:8">
      <c r="D801" s="8"/>
      <c r="F801" s="8"/>
      <c r="G801" s="8"/>
      <c r="H801" s="8"/>
    </row>
    <row r="802" spans="4:8">
      <c r="D802" s="8"/>
      <c r="F802" s="8"/>
      <c r="G802" s="8"/>
      <c r="H802" s="8"/>
    </row>
    <row r="803" spans="4:8">
      <c r="D803" s="8"/>
      <c r="F803" s="8"/>
      <c r="G803" s="8"/>
      <c r="H803" s="8"/>
    </row>
    <row r="804" spans="4:8">
      <c r="D804" s="8"/>
      <c r="F804" s="8"/>
      <c r="G804" s="8"/>
      <c r="H804" s="8"/>
    </row>
    <row r="805" spans="4:8">
      <c r="D805" s="8"/>
      <c r="F805" s="8"/>
      <c r="G805" s="8"/>
      <c r="H805" s="8"/>
    </row>
    <row r="806" spans="4:8">
      <c r="D806" s="8"/>
      <c r="F806" s="8"/>
      <c r="G806" s="8"/>
      <c r="H806" s="8"/>
    </row>
    <row r="807" spans="4:8">
      <c r="D807" s="8"/>
      <c r="F807" s="8"/>
      <c r="G807" s="8"/>
      <c r="H807" s="8"/>
    </row>
    <row r="808" spans="4:8">
      <c r="D808" s="8"/>
      <c r="F808" s="8"/>
      <c r="G808" s="8"/>
      <c r="H808" s="8"/>
    </row>
    <row r="809" spans="4:8">
      <c r="D809" s="8"/>
      <c r="F809" s="8"/>
      <c r="G809" s="8"/>
      <c r="H809" s="8"/>
    </row>
    <row r="810" spans="4:8">
      <c r="D810" s="8"/>
      <c r="F810" s="8"/>
      <c r="G810" s="8"/>
      <c r="H810" s="8"/>
    </row>
  </sheetData>
  <autoFilter ref="A14:H27"/>
  <mergeCells count="5">
    <mergeCell ref="A2:G2"/>
    <mergeCell ref="A1:G1"/>
    <mergeCell ref="B13:G13"/>
    <mergeCell ref="A3:G3"/>
    <mergeCell ref="B4:G4"/>
  </mergeCells>
  <printOptions horizontalCentered="1"/>
  <pageMargins left="0.98425196850393704" right="0.98425196850393704" top="0.78740157480314965" bottom="3.9370078740157481" header="0.51181102362204722" footer="3.3464566929133861"/>
  <pageSetup paperSize="9" scale="93" firstPageNumber="31" orientation="portrait" blackAndWhite="1" useFirstPageNumber="1" r:id="rId1"/>
  <headerFooter alignWithMargins="0">
    <oddHeader xml:space="preserve">&amp;C   </oddHeader>
    <oddFooter>&amp;C&amp;"Times New Roman,Bold" &amp;P</oddFooter>
  </headerFooter>
</worksheet>
</file>

<file path=xl/worksheets/sheet18.xml><?xml version="1.0" encoding="utf-8"?>
<worksheet xmlns="http://schemas.openxmlformats.org/spreadsheetml/2006/main" xmlns:r="http://schemas.openxmlformats.org/officeDocument/2006/relationships">
  <sheetPr syncVertical="1" syncRef="A19" transitionEvaluation="1">
    <tabColor rgb="FFC00000"/>
  </sheetPr>
  <dimension ref="A1:I52"/>
  <sheetViews>
    <sheetView view="pageBreakPreview" topLeftCell="A19" zoomScaleSheetLayoutView="100" workbookViewId="0">
      <selection activeCell="A30" sqref="A30:XFD33"/>
    </sheetView>
  </sheetViews>
  <sheetFormatPr defaultColWidth="12.44140625" defaultRowHeight="13.2"/>
  <cols>
    <col min="1" max="1" width="5.33203125" style="206" customWidth="1"/>
    <col min="2" max="2" width="8.109375" style="100" customWidth="1"/>
    <col min="3" max="3" width="33.5546875" style="83" customWidth="1"/>
    <col min="4" max="4" width="6.5546875" style="97" customWidth="1"/>
    <col min="5" max="5" width="10.33203125" style="97" customWidth="1"/>
    <col min="6" max="6" width="9.44140625" style="83" customWidth="1"/>
    <col min="7" max="7" width="9.33203125" style="83" customWidth="1"/>
    <col min="8" max="8" width="2.88671875" style="83" customWidth="1"/>
    <col min="9" max="9" width="5.5546875" style="83" customWidth="1"/>
    <col min="10" max="10" width="4.5546875" style="83" customWidth="1"/>
    <col min="11" max="11" width="7.5546875" style="83" customWidth="1"/>
    <col min="12" max="12" width="8.44140625" style="83" customWidth="1"/>
    <col min="13" max="13" width="11.33203125" style="83" bestFit="1" customWidth="1"/>
    <col min="14" max="16384" width="12.44140625" style="83"/>
  </cols>
  <sheetData>
    <row r="1" spans="1:9">
      <c r="A1" s="1688" t="s">
        <v>1035</v>
      </c>
      <c r="B1" s="1688"/>
      <c r="C1" s="1688"/>
      <c r="D1" s="1688"/>
      <c r="E1" s="1688"/>
      <c r="F1" s="1688"/>
      <c r="G1" s="1688"/>
      <c r="H1" s="1228"/>
    </row>
    <row r="2" spans="1:9">
      <c r="A2" s="1688" t="s">
        <v>554</v>
      </c>
      <c r="B2" s="1688"/>
      <c r="C2" s="1688"/>
      <c r="D2" s="1688"/>
      <c r="E2" s="1688"/>
      <c r="F2" s="1688"/>
      <c r="G2" s="1688"/>
      <c r="H2" s="1228"/>
    </row>
    <row r="3" spans="1:9" ht="15" customHeight="1">
      <c r="A3" s="1718" t="s">
        <v>854</v>
      </c>
      <c r="B3" s="1718"/>
      <c r="C3" s="1718"/>
      <c r="D3" s="1718"/>
      <c r="E3" s="1718"/>
      <c r="F3" s="1718"/>
      <c r="G3" s="1718"/>
      <c r="H3" s="1229"/>
    </row>
    <row r="4" spans="1:9" ht="13.8">
      <c r="A4" s="31"/>
      <c r="B4" s="1667"/>
      <c r="C4" s="1667"/>
      <c r="D4" s="1667"/>
      <c r="E4" s="1667"/>
      <c r="F4" s="1667"/>
      <c r="G4" s="1667"/>
      <c r="H4" s="1218"/>
    </row>
    <row r="5" spans="1:9">
      <c r="A5" s="31"/>
      <c r="B5" s="27"/>
      <c r="C5" s="27"/>
      <c r="D5" s="33"/>
      <c r="E5" s="34" t="s">
        <v>4</v>
      </c>
      <c r="F5" s="34" t="s">
        <v>5</v>
      </c>
      <c r="G5" s="34" t="s">
        <v>110</v>
      </c>
      <c r="H5" s="30"/>
    </row>
    <row r="6" spans="1:9" ht="13.2" customHeight="1">
      <c r="A6" s="31"/>
      <c r="B6" s="35" t="s">
        <v>6</v>
      </c>
      <c r="C6" s="27" t="s">
        <v>7</v>
      </c>
      <c r="D6" s="36" t="s">
        <v>52</v>
      </c>
      <c r="E6" s="29">
        <v>55208</v>
      </c>
      <c r="F6" s="1460">
        <v>0</v>
      </c>
      <c r="G6" s="29">
        <f>SUM(E6:F6)</f>
        <v>55208</v>
      </c>
      <c r="H6" s="29"/>
    </row>
    <row r="7" spans="1:9" ht="13.2" customHeight="1">
      <c r="A7" s="31"/>
      <c r="B7" s="35" t="s">
        <v>8</v>
      </c>
      <c r="C7" s="37" t="s">
        <v>9</v>
      </c>
      <c r="D7" s="38"/>
      <c r="E7" s="30"/>
      <c r="F7" s="615"/>
      <c r="G7" s="30"/>
      <c r="H7" s="30"/>
    </row>
    <row r="8" spans="1:9" ht="13.2" customHeight="1">
      <c r="A8" s="31"/>
      <c r="B8" s="35"/>
      <c r="C8" s="37" t="s">
        <v>106</v>
      </c>
      <c r="D8" s="38" t="s">
        <v>52</v>
      </c>
      <c r="E8" s="30">
        <f>G26</f>
        <v>1145</v>
      </c>
      <c r="F8" s="1461">
        <v>0</v>
      </c>
      <c r="G8" s="30">
        <f>SUM(E8:F8)</f>
        <v>1145</v>
      </c>
      <c r="H8" s="30"/>
    </row>
    <row r="9" spans="1:9" ht="13.2" customHeight="1">
      <c r="A9" s="31"/>
      <c r="B9" s="39" t="s">
        <v>51</v>
      </c>
      <c r="C9" s="27" t="s">
        <v>20</v>
      </c>
      <c r="D9" s="40" t="s">
        <v>52</v>
      </c>
      <c r="E9" s="41">
        <f>SUM(E6:E8)</f>
        <v>56353</v>
      </c>
      <c r="F9" s="1387">
        <f>SUM(F6:F8)</f>
        <v>0</v>
      </c>
      <c r="G9" s="41">
        <f>SUM(E9:F9)</f>
        <v>56353</v>
      </c>
      <c r="H9" s="29"/>
    </row>
    <row r="10" spans="1:9">
      <c r="A10" s="31"/>
      <c r="B10" s="35"/>
      <c r="C10" s="27"/>
      <c r="D10" s="28"/>
      <c r="E10" s="28"/>
      <c r="F10" s="36"/>
      <c r="G10" s="28"/>
      <c r="H10" s="28"/>
    </row>
    <row r="11" spans="1:9" ht="13.2" customHeight="1">
      <c r="A11" s="31"/>
      <c r="B11" s="35" t="s">
        <v>21</v>
      </c>
      <c r="C11" s="27" t="s">
        <v>22</v>
      </c>
      <c r="D11" s="27"/>
      <c r="E11" s="27"/>
      <c r="F11" s="42"/>
      <c r="G11" s="27"/>
      <c r="H11" s="27"/>
      <c r="I11" s="1"/>
    </row>
    <row r="12" spans="1:9" ht="13.2" customHeight="1">
      <c r="A12" s="31"/>
      <c r="B12" s="35"/>
      <c r="C12" s="27"/>
      <c r="D12" s="27"/>
      <c r="E12" s="27"/>
      <c r="F12" s="42"/>
      <c r="G12" s="27"/>
      <c r="H12" s="27"/>
      <c r="I12" s="1"/>
    </row>
    <row r="13" spans="1:9" s="1" customFormat="1" ht="13.8" thickBot="1">
      <c r="A13" s="43"/>
      <c r="B13" s="598"/>
      <c r="C13" s="1219"/>
      <c r="D13" s="1219"/>
      <c r="E13" s="1219"/>
      <c r="F13" s="1219"/>
      <c r="G13" s="1219" t="s">
        <v>98</v>
      </c>
      <c r="H13" s="619"/>
    </row>
    <row r="14" spans="1:9" s="1" customFormat="1" ht="14.4" thickTop="1" thickBot="1">
      <c r="A14" s="43"/>
      <c r="B14" s="281"/>
      <c r="C14" s="281" t="s">
        <v>23</v>
      </c>
      <c r="D14" s="281"/>
      <c r="E14" s="281"/>
      <c r="F14" s="281"/>
      <c r="G14" s="44" t="s">
        <v>110</v>
      </c>
      <c r="H14" s="30"/>
    </row>
    <row r="15" spans="1:9" s="7" customFormat="1" ht="15" customHeight="1" thickTop="1">
      <c r="A15" s="745"/>
      <c r="B15" s="188"/>
      <c r="C15" s="49" t="s">
        <v>55</v>
      </c>
      <c r="D15" s="208"/>
      <c r="E15" s="336"/>
      <c r="F15" s="336"/>
      <c r="G15" s="208"/>
      <c r="H15" s="208"/>
    </row>
    <row r="16" spans="1:9" s="7" customFormat="1" ht="15" customHeight="1">
      <c r="A16" s="266" t="s">
        <v>56</v>
      </c>
      <c r="B16" s="1204">
        <v>2230</v>
      </c>
      <c r="C16" s="53" t="s">
        <v>555</v>
      </c>
      <c r="D16" s="8"/>
      <c r="E16" s="863"/>
      <c r="F16" s="863"/>
      <c r="G16" s="8"/>
      <c r="H16" s="8"/>
    </row>
    <row r="17" spans="1:8" s="7" customFormat="1" ht="15" customHeight="1">
      <c r="A17" s="266"/>
      <c r="B17" s="1282">
        <v>1</v>
      </c>
      <c r="C17" s="1373" t="s">
        <v>117</v>
      </c>
      <c r="D17" s="56"/>
      <c r="E17" s="742"/>
      <c r="F17" s="742"/>
      <c r="G17" s="56"/>
      <c r="H17" s="56"/>
    </row>
    <row r="18" spans="1:8" s="7" customFormat="1" ht="15" customHeight="1">
      <c r="A18" s="266"/>
      <c r="B18" s="1283">
        <v>1.0009999999999999</v>
      </c>
      <c r="C18" s="53" t="s">
        <v>57</v>
      </c>
      <c r="D18" s="56"/>
      <c r="E18" s="742"/>
      <c r="F18" s="742"/>
      <c r="G18" s="56"/>
      <c r="H18" s="56"/>
    </row>
    <row r="19" spans="1:8" s="7" customFormat="1" ht="15" customHeight="1">
      <c r="A19" s="266"/>
      <c r="B19" s="1284">
        <v>60</v>
      </c>
      <c r="C19" s="1373" t="s">
        <v>16</v>
      </c>
      <c r="D19" s="56"/>
      <c r="E19" s="742"/>
      <c r="F19" s="742"/>
      <c r="G19" s="56"/>
      <c r="H19" s="56"/>
    </row>
    <row r="20" spans="1:8" s="7" customFormat="1" ht="15" customHeight="1">
      <c r="A20" s="266"/>
      <c r="B20" s="1285" t="s">
        <v>358</v>
      </c>
      <c r="C20" s="1373" t="s">
        <v>357</v>
      </c>
      <c r="D20" s="285"/>
      <c r="E20" s="285"/>
      <c r="F20" s="287"/>
      <c r="G20" s="45">
        <v>675</v>
      </c>
      <c r="H20" s="45"/>
    </row>
    <row r="21" spans="1:8" s="7" customFormat="1" ht="15" customHeight="1">
      <c r="A21" s="266"/>
      <c r="B21" s="1285" t="s">
        <v>468</v>
      </c>
      <c r="C21" s="1373" t="s">
        <v>361</v>
      </c>
      <c r="D21" s="286"/>
      <c r="E21" s="291"/>
      <c r="F21" s="290"/>
      <c r="G21" s="1109">
        <v>470</v>
      </c>
      <c r="H21" s="943"/>
    </row>
    <row r="22" spans="1:8" s="7" customFormat="1" ht="15" customHeight="1">
      <c r="A22" s="745" t="s">
        <v>51</v>
      </c>
      <c r="B22" s="1286">
        <v>60</v>
      </c>
      <c r="C22" s="1200" t="s">
        <v>16</v>
      </c>
      <c r="D22" s="1208"/>
      <c r="E22" s="1110"/>
      <c r="F22" s="1110"/>
      <c r="G22" s="1459">
        <f>SUM(G20:G21)</f>
        <v>1145</v>
      </c>
      <c r="H22" s="1208"/>
    </row>
    <row r="23" spans="1:8" s="7" customFormat="1" ht="15" customHeight="1">
      <c r="A23" s="266" t="s">
        <v>51</v>
      </c>
      <c r="B23" s="1283">
        <v>1.0009999999999999</v>
      </c>
      <c r="C23" s="53" t="s">
        <v>57</v>
      </c>
      <c r="D23" s="1208"/>
      <c r="E23" s="1110"/>
      <c r="F23" s="1110"/>
      <c r="G23" s="1459">
        <f t="shared" ref="G23:G27" si="0">G22</f>
        <v>1145</v>
      </c>
      <c r="H23" s="1208"/>
    </row>
    <row r="24" spans="1:8" s="7" customFormat="1" ht="15" customHeight="1">
      <c r="A24" s="266" t="s">
        <v>51</v>
      </c>
      <c r="B24" s="1282">
        <v>1</v>
      </c>
      <c r="C24" s="1373" t="s">
        <v>117</v>
      </c>
      <c r="D24" s="1208"/>
      <c r="E24" s="1110"/>
      <c r="F24" s="1110"/>
      <c r="G24" s="1459">
        <f t="shared" si="0"/>
        <v>1145</v>
      </c>
      <c r="H24" s="1208"/>
    </row>
    <row r="25" spans="1:8" s="7" customFormat="1" ht="15" customHeight="1">
      <c r="A25" s="211" t="s">
        <v>51</v>
      </c>
      <c r="B25" s="1206">
        <v>2230</v>
      </c>
      <c r="C25" s="209" t="s">
        <v>555</v>
      </c>
      <c r="D25" s="287"/>
      <c r="E25" s="285"/>
      <c r="F25" s="285"/>
      <c r="G25" s="285">
        <f t="shared" si="0"/>
        <v>1145</v>
      </c>
      <c r="H25" s="287"/>
    </row>
    <row r="26" spans="1:8" s="7" customFormat="1" ht="15" customHeight="1">
      <c r="A26" s="1287" t="s">
        <v>51</v>
      </c>
      <c r="B26" s="1288"/>
      <c r="C26" s="71" t="s">
        <v>55</v>
      </c>
      <c r="D26" s="292"/>
      <c r="E26" s="288"/>
      <c r="F26" s="288"/>
      <c r="G26" s="288">
        <f t="shared" si="0"/>
        <v>1145</v>
      </c>
      <c r="H26" s="287"/>
    </row>
    <row r="27" spans="1:8" s="7" customFormat="1" ht="15" customHeight="1">
      <c r="A27" s="1287" t="s">
        <v>51</v>
      </c>
      <c r="B27" s="1288"/>
      <c r="C27" s="71" t="s">
        <v>52</v>
      </c>
      <c r="D27" s="288"/>
      <c r="E27" s="288"/>
      <c r="F27" s="288"/>
      <c r="G27" s="51">
        <f t="shared" si="0"/>
        <v>1145</v>
      </c>
      <c r="H27" s="50"/>
    </row>
    <row r="28" spans="1:8" ht="27" customHeight="1">
      <c r="A28" s="1717"/>
      <c r="B28" s="1717"/>
      <c r="C28" s="1717"/>
      <c r="D28" s="1717"/>
      <c r="E28" s="1717"/>
      <c r="F28" s="1717"/>
      <c r="G28" s="1717"/>
      <c r="H28" s="1221"/>
    </row>
    <row r="29" spans="1:8">
      <c r="A29" s="96"/>
      <c r="B29" s="85"/>
      <c r="C29" s="86"/>
      <c r="D29" s="113"/>
      <c r="E29" s="113"/>
      <c r="F29" s="113"/>
      <c r="G29" s="113"/>
      <c r="H29" s="113"/>
    </row>
    <row r="30" spans="1:8" s="104" customFormat="1">
      <c r="A30" s="96"/>
      <c r="B30" s="85"/>
      <c r="C30" s="86"/>
      <c r="D30" s="113"/>
      <c r="E30" s="113"/>
      <c r="F30" s="113"/>
      <c r="G30" s="113"/>
      <c r="H30" s="113"/>
    </row>
    <row r="31" spans="1:8" s="104" customFormat="1">
      <c r="A31" s="96"/>
      <c r="B31" s="85"/>
      <c r="D31" s="1345"/>
      <c r="E31" s="613"/>
      <c r="F31" s="1345"/>
      <c r="G31" s="613"/>
      <c r="H31" s="613"/>
    </row>
    <row r="32" spans="1:8" s="104" customFormat="1">
      <c r="A32" s="96"/>
      <c r="B32" s="85"/>
      <c r="D32" s="113"/>
      <c r="E32" s="113"/>
      <c r="F32" s="134"/>
      <c r="G32" s="134"/>
      <c r="H32" s="134"/>
    </row>
    <row r="33" spans="1:8" s="104" customFormat="1">
      <c r="A33" s="96"/>
      <c r="B33" s="85"/>
      <c r="C33" s="127"/>
      <c r="D33" s="113"/>
      <c r="E33" s="113"/>
      <c r="F33" s="232"/>
      <c r="G33" s="232"/>
      <c r="H33" s="232"/>
    </row>
    <row r="34" spans="1:8">
      <c r="C34" s="207"/>
      <c r="F34" s="97"/>
      <c r="G34" s="97"/>
      <c r="H34" s="97"/>
    </row>
    <row r="35" spans="1:8">
      <c r="C35" s="207"/>
      <c r="F35" s="97"/>
      <c r="G35" s="97"/>
      <c r="H35" s="97"/>
    </row>
    <row r="36" spans="1:8">
      <c r="C36" s="207"/>
      <c r="F36" s="97"/>
      <c r="G36" s="97"/>
      <c r="H36" s="97"/>
    </row>
    <row r="37" spans="1:8">
      <c r="C37" s="207"/>
      <c r="F37" s="97"/>
      <c r="G37" s="97"/>
      <c r="H37" s="97"/>
    </row>
    <row r="38" spans="1:8">
      <c r="C38" s="207"/>
      <c r="F38" s="97"/>
      <c r="G38" s="97"/>
      <c r="H38" s="97"/>
    </row>
    <row r="39" spans="1:8">
      <c r="C39" s="207"/>
      <c r="F39" s="97"/>
      <c r="G39" s="97"/>
      <c r="H39" s="97"/>
    </row>
    <row r="40" spans="1:8">
      <c r="C40" s="207"/>
      <c r="F40" s="97"/>
      <c r="G40" s="97"/>
      <c r="H40" s="97"/>
    </row>
    <row r="41" spans="1:8">
      <c r="F41" s="97"/>
      <c r="G41" s="97"/>
      <c r="H41" s="97"/>
    </row>
    <row r="42" spans="1:8">
      <c r="F42" s="97"/>
      <c r="G42" s="97"/>
      <c r="H42" s="97"/>
    </row>
    <row r="44" spans="1:8">
      <c r="A44" s="96"/>
      <c r="B44" s="85"/>
      <c r="C44" s="104"/>
    </row>
    <row r="45" spans="1:8" ht="11.4" customHeight="1">
      <c r="A45" s="1221"/>
      <c r="B45" s="620"/>
      <c r="C45" s="87"/>
      <c r="D45" s="1221"/>
    </row>
    <row r="46" spans="1:8">
      <c r="A46" s="96"/>
      <c r="B46" s="85"/>
      <c r="C46" s="104"/>
    </row>
    <row r="47" spans="1:8">
      <c r="A47" s="96"/>
      <c r="B47" s="1221"/>
      <c r="C47" s="87"/>
    </row>
    <row r="48" spans="1:8">
      <c r="A48" s="96"/>
      <c r="B48" s="1221"/>
      <c r="C48" s="87"/>
    </row>
    <row r="49" spans="1:3">
      <c r="A49" s="96"/>
      <c r="B49" s="1221"/>
      <c r="C49" s="87"/>
    </row>
    <row r="50" spans="1:3">
      <c r="A50" s="96"/>
      <c r="B50" s="85"/>
      <c r="C50" s="87"/>
    </row>
    <row r="51" spans="1:3">
      <c r="A51" s="96"/>
      <c r="B51" s="85"/>
      <c r="C51" s="104"/>
    </row>
    <row r="52" spans="1:3">
      <c r="A52" s="96"/>
      <c r="B52" s="85"/>
      <c r="C52" s="87"/>
    </row>
  </sheetData>
  <autoFilter ref="A14:H14"/>
  <mergeCells count="5">
    <mergeCell ref="A28:G28"/>
    <mergeCell ref="A1:G1"/>
    <mergeCell ref="A2:G2"/>
    <mergeCell ref="A3:G3"/>
    <mergeCell ref="B4:G4"/>
  </mergeCells>
  <printOptions horizontalCentered="1"/>
  <pageMargins left="0.98425196850393704" right="0.98425196850393704" top="0.78740157480314965" bottom="3.9370078740157481" header="0.51181102362204722" footer="3.3464566929133861"/>
  <pageSetup paperSize="9" scale="93" firstPageNumber="32" orientation="portrait" blackAndWhite="1" useFirstPageNumber="1" r:id="rId1"/>
  <headerFooter alignWithMargins="0">
    <oddHeader xml:space="preserve">&amp;C   </oddHeader>
    <oddFooter>&amp;C&amp;"Times New Roman,Bold" &amp;P</oddFooter>
  </headerFooter>
  <rowBreaks count="1" manualBreakCount="1">
    <brk id="28" max="7" man="1"/>
  </rowBreaks>
</worksheet>
</file>

<file path=xl/worksheets/sheet19.xml><?xml version="1.0" encoding="utf-8"?>
<worksheet xmlns="http://schemas.openxmlformats.org/spreadsheetml/2006/main" xmlns:r="http://schemas.openxmlformats.org/officeDocument/2006/relationships">
  <sheetPr syncVertical="1" syncRef="A107" transitionEvaluation="1" codeName="Sheet22">
    <tabColor rgb="FFC00000"/>
  </sheetPr>
  <dimension ref="A1:G147"/>
  <sheetViews>
    <sheetView view="pageBreakPreview" topLeftCell="A107" zoomScaleSheetLayoutView="100" workbookViewId="0">
      <selection activeCell="A124" sqref="A124:XFD131"/>
    </sheetView>
  </sheetViews>
  <sheetFormatPr defaultColWidth="12.44140625" defaultRowHeight="13.2"/>
  <cols>
    <col min="1" max="1" width="5" style="206" customWidth="1"/>
    <col min="2" max="2" width="8.109375" style="100" customWidth="1"/>
    <col min="3" max="3" width="33.88671875" style="83" customWidth="1"/>
    <col min="4" max="4" width="7.33203125" style="97" customWidth="1"/>
    <col min="5" max="5" width="9.44140625" style="97" customWidth="1"/>
    <col min="6" max="6" width="10.44140625" style="83" customWidth="1"/>
    <col min="7" max="7" width="8.5546875" style="83" customWidth="1"/>
    <col min="8" max="8" width="7.5546875" style="83" customWidth="1"/>
    <col min="9" max="9" width="8.44140625" style="83" customWidth="1"/>
    <col min="10" max="10" width="11.33203125" style="83" bestFit="1" customWidth="1"/>
    <col min="11" max="16384" width="12.44140625" style="83"/>
  </cols>
  <sheetData>
    <row r="1" spans="1:7">
      <c r="A1" s="1688" t="s">
        <v>33</v>
      </c>
      <c r="B1" s="1688"/>
      <c r="C1" s="1688"/>
      <c r="D1" s="1688"/>
      <c r="E1" s="1688"/>
      <c r="F1" s="1688"/>
      <c r="G1" s="1688"/>
    </row>
    <row r="2" spans="1:7">
      <c r="A2" s="1688" t="s">
        <v>34</v>
      </c>
      <c r="B2" s="1688"/>
      <c r="C2" s="1688"/>
      <c r="D2" s="1688"/>
      <c r="E2" s="1688"/>
      <c r="F2" s="1688"/>
      <c r="G2" s="1688"/>
    </row>
    <row r="3" spans="1:7" ht="15" customHeight="1">
      <c r="A3" s="1718" t="s">
        <v>855</v>
      </c>
      <c r="B3" s="1718"/>
      <c r="C3" s="1718"/>
      <c r="D3" s="1718"/>
      <c r="E3" s="1718"/>
      <c r="F3" s="1718"/>
      <c r="G3" s="1718"/>
    </row>
    <row r="4" spans="1:7" ht="13.8">
      <c r="A4" s="31"/>
      <c r="B4" s="1667"/>
      <c r="C4" s="1667"/>
      <c r="D4" s="1667"/>
      <c r="E4" s="1667"/>
      <c r="F4" s="1667"/>
      <c r="G4" s="1667"/>
    </row>
    <row r="5" spans="1:7">
      <c r="A5" s="31"/>
      <c r="B5" s="27"/>
      <c r="C5" s="27"/>
      <c r="D5" s="33"/>
      <c r="E5" s="34" t="s">
        <v>4</v>
      </c>
      <c r="F5" s="34" t="s">
        <v>5</v>
      </c>
      <c r="G5" s="34" t="s">
        <v>110</v>
      </c>
    </row>
    <row r="6" spans="1:7" ht="13.2" customHeight="1">
      <c r="A6" s="31"/>
      <c r="B6" s="35" t="s">
        <v>6</v>
      </c>
      <c r="C6" s="27" t="s">
        <v>7</v>
      </c>
      <c r="D6" s="36" t="s">
        <v>52</v>
      </c>
      <c r="E6" s="29">
        <v>1673611</v>
      </c>
      <c r="F6" s="29">
        <v>180717</v>
      </c>
      <c r="G6" s="29">
        <f>SUM(E6:F6)</f>
        <v>1854328</v>
      </c>
    </row>
    <row r="7" spans="1:7" ht="13.2" customHeight="1">
      <c r="A7" s="31"/>
      <c r="B7" s="35" t="s">
        <v>8</v>
      </c>
      <c r="C7" s="37" t="s">
        <v>9</v>
      </c>
      <c r="D7" s="38"/>
      <c r="E7" s="30"/>
      <c r="F7" s="30"/>
      <c r="G7" s="30"/>
    </row>
    <row r="8" spans="1:7" ht="13.2" customHeight="1">
      <c r="A8" s="31"/>
      <c r="B8" s="35"/>
      <c r="C8" s="37" t="s">
        <v>106</v>
      </c>
      <c r="D8" s="38" t="s">
        <v>52</v>
      </c>
      <c r="E8" s="30">
        <f>G109</f>
        <v>6441</v>
      </c>
      <c r="F8" s="614">
        <f>G121</f>
        <v>130000</v>
      </c>
      <c r="G8" s="30">
        <f>SUM(E8:F8)</f>
        <v>136441</v>
      </c>
    </row>
    <row r="9" spans="1:7" ht="13.2" customHeight="1">
      <c r="A9" s="31"/>
      <c r="B9" s="39" t="s">
        <v>51</v>
      </c>
      <c r="C9" s="27" t="s">
        <v>20</v>
      </c>
      <c r="D9" s="40" t="s">
        <v>52</v>
      </c>
      <c r="E9" s="41">
        <f>SUM(E6:E8)</f>
        <v>1680052</v>
      </c>
      <c r="F9" s="41">
        <f>SUM(F6:F8)</f>
        <v>310717</v>
      </c>
      <c r="G9" s="41">
        <f>SUM(E9:F9)</f>
        <v>1990769</v>
      </c>
    </row>
    <row r="10" spans="1:7">
      <c r="A10" s="31"/>
      <c r="B10" s="35"/>
      <c r="C10" s="27"/>
      <c r="D10" s="28"/>
      <c r="E10" s="28"/>
      <c r="F10" s="36"/>
      <c r="G10" s="28"/>
    </row>
    <row r="11" spans="1:7" ht="13.2" customHeight="1">
      <c r="A11" s="31"/>
      <c r="B11" s="35" t="s">
        <v>21</v>
      </c>
      <c r="C11" s="27" t="s">
        <v>22</v>
      </c>
      <c r="D11" s="27"/>
      <c r="E11" s="27"/>
      <c r="F11" s="42"/>
      <c r="G11" s="27"/>
    </row>
    <row r="12" spans="1:7" s="1" customFormat="1" ht="13.8" thickBot="1">
      <c r="A12" s="43"/>
      <c r="B12" s="598"/>
      <c r="C12" s="592"/>
      <c r="D12" s="592"/>
      <c r="E12" s="592"/>
      <c r="F12" s="592"/>
      <c r="G12" s="592" t="s">
        <v>98</v>
      </c>
    </row>
    <row r="13" spans="1:7" s="1" customFormat="1" ht="14.4" thickTop="1" thickBot="1">
      <c r="A13" s="43"/>
      <c r="B13" s="281"/>
      <c r="C13" s="281" t="s">
        <v>23</v>
      </c>
      <c r="D13" s="281"/>
      <c r="E13" s="281"/>
      <c r="F13" s="281"/>
      <c r="G13" s="44" t="s">
        <v>110</v>
      </c>
    </row>
    <row r="14" spans="1:7" s="1" customFormat="1" ht="10.199999999999999" hidden="1" customHeight="1" thickTop="1">
      <c r="A14" s="32"/>
      <c r="B14" s="3"/>
      <c r="C14" s="816"/>
      <c r="D14" s="4"/>
      <c r="E14" s="805"/>
      <c r="F14" s="805"/>
      <c r="G14" s="4"/>
    </row>
    <row r="15" spans="1:7" ht="14.1" customHeight="1" thickTop="1">
      <c r="C15" s="125" t="s">
        <v>55</v>
      </c>
      <c r="D15" s="185"/>
      <c r="E15" s="336"/>
      <c r="F15" s="336"/>
      <c r="G15" s="185"/>
    </row>
    <row r="16" spans="1:7" ht="14.1" customHeight="1">
      <c r="A16" s="206" t="s">
        <v>56</v>
      </c>
      <c r="B16" s="195">
        <v>2029</v>
      </c>
      <c r="C16" s="125" t="s">
        <v>559</v>
      </c>
      <c r="E16" s="863"/>
      <c r="F16" s="863"/>
      <c r="G16" s="97"/>
    </row>
    <row r="17" spans="1:7" ht="13.35" customHeight="1">
      <c r="A17" s="96"/>
      <c r="B17" s="112">
        <v>0.10100000000000001</v>
      </c>
      <c r="C17" s="92" t="s">
        <v>138</v>
      </c>
      <c r="D17" s="89"/>
      <c r="E17" s="805"/>
      <c r="F17" s="805"/>
      <c r="G17" s="89"/>
    </row>
    <row r="18" spans="1:7" ht="13.35" customHeight="1">
      <c r="A18" s="96"/>
      <c r="B18" s="85">
        <v>60</v>
      </c>
      <c r="C18" s="902" t="s">
        <v>560</v>
      </c>
      <c r="D18" s="124"/>
      <c r="E18" s="742"/>
      <c r="F18" s="742"/>
      <c r="G18" s="124"/>
    </row>
    <row r="19" spans="1:7" ht="13.35" customHeight="1">
      <c r="A19" s="96"/>
      <c r="B19" s="85">
        <v>45</v>
      </c>
      <c r="C19" s="902" t="s">
        <v>12</v>
      </c>
      <c r="D19" s="124"/>
      <c r="E19" s="742"/>
      <c r="F19" s="742"/>
      <c r="G19" s="124"/>
    </row>
    <row r="20" spans="1:7" ht="13.35" customHeight="1">
      <c r="A20" s="96"/>
      <c r="B20" s="117" t="s">
        <v>371</v>
      </c>
      <c r="C20" s="902" t="s">
        <v>100</v>
      </c>
      <c r="D20" s="110"/>
      <c r="E20" s="285"/>
      <c r="F20" s="287"/>
      <c r="G20" s="178">
        <v>197</v>
      </c>
    </row>
    <row r="21" spans="1:7" ht="13.35" customHeight="1">
      <c r="A21" s="96" t="s">
        <v>51</v>
      </c>
      <c r="B21" s="85">
        <v>45</v>
      </c>
      <c r="C21" s="902" t="s">
        <v>12</v>
      </c>
      <c r="D21" s="110"/>
      <c r="E21" s="288"/>
      <c r="F21" s="292"/>
      <c r="G21" s="996">
        <f>SUM(G20:G20)</f>
        <v>197</v>
      </c>
    </row>
    <row r="22" spans="1:7">
      <c r="A22" s="96"/>
      <c r="B22" s="85"/>
      <c r="C22" s="902"/>
      <c r="D22" s="89"/>
      <c r="E22" s="805"/>
      <c r="F22" s="805"/>
      <c r="G22" s="89"/>
    </row>
    <row r="23" spans="1:7" ht="13.35" customHeight="1">
      <c r="A23" s="96"/>
      <c r="B23" s="85">
        <v>46</v>
      </c>
      <c r="C23" s="902" t="s">
        <v>13</v>
      </c>
      <c r="D23" s="124"/>
      <c r="E23" s="863"/>
      <c r="F23" s="863"/>
      <c r="G23" s="95"/>
    </row>
    <row r="24" spans="1:7" ht="13.35" customHeight="1">
      <c r="A24" s="96"/>
      <c r="B24" s="117" t="s">
        <v>372</v>
      </c>
      <c r="C24" s="902" t="s">
        <v>100</v>
      </c>
      <c r="D24" s="110"/>
      <c r="E24" s="286"/>
      <c r="F24" s="294"/>
      <c r="G24" s="178">
        <v>109</v>
      </c>
    </row>
    <row r="25" spans="1:7" ht="13.35" customHeight="1">
      <c r="A25" s="96" t="s">
        <v>51</v>
      </c>
      <c r="B25" s="85">
        <v>46</v>
      </c>
      <c r="C25" s="902" t="s">
        <v>13</v>
      </c>
      <c r="D25" s="110"/>
      <c r="E25" s="288"/>
      <c r="F25" s="292"/>
      <c r="G25" s="996">
        <f>SUM(G24:G24)</f>
        <v>109</v>
      </c>
    </row>
    <row r="26" spans="1:7">
      <c r="A26" s="96"/>
      <c r="B26" s="85"/>
      <c r="C26" s="902"/>
      <c r="D26" s="89"/>
      <c r="E26" s="805"/>
      <c r="F26" s="805"/>
      <c r="G26" s="89"/>
    </row>
    <row r="27" spans="1:7" ht="13.35" customHeight="1">
      <c r="A27" s="96"/>
      <c r="B27" s="85">
        <v>47</v>
      </c>
      <c r="C27" s="902" t="s">
        <v>14</v>
      </c>
      <c r="D27" s="124"/>
      <c r="E27" s="863"/>
      <c r="F27" s="863"/>
      <c r="G27" s="95"/>
    </row>
    <row r="28" spans="1:7" ht="13.35" customHeight="1">
      <c r="A28" s="96"/>
      <c r="B28" s="117" t="s">
        <v>373</v>
      </c>
      <c r="C28" s="902" t="s">
        <v>100</v>
      </c>
      <c r="D28" s="110"/>
      <c r="E28" s="286"/>
      <c r="F28" s="294"/>
      <c r="G28" s="89">
        <v>41</v>
      </c>
    </row>
    <row r="29" spans="1:7" ht="13.35" customHeight="1">
      <c r="A29" s="96" t="s">
        <v>51</v>
      </c>
      <c r="B29" s="85">
        <v>47</v>
      </c>
      <c r="C29" s="902" t="s">
        <v>14</v>
      </c>
      <c r="D29" s="110"/>
      <c r="E29" s="288"/>
      <c r="F29" s="292"/>
      <c r="G29" s="996">
        <f>SUM(G28:G28)</f>
        <v>41</v>
      </c>
    </row>
    <row r="30" spans="1:7">
      <c r="A30" s="96"/>
      <c r="B30" s="85"/>
      <c r="C30" s="902"/>
      <c r="D30" s="89"/>
      <c r="E30" s="805"/>
      <c r="F30" s="805"/>
      <c r="G30" s="89"/>
    </row>
    <row r="31" spans="1:7" ht="13.35" customHeight="1">
      <c r="A31" s="96"/>
      <c r="B31" s="85">
        <v>48</v>
      </c>
      <c r="C31" s="902" t="s">
        <v>15</v>
      </c>
      <c r="D31" s="124"/>
      <c r="E31" s="863"/>
      <c r="F31" s="863"/>
      <c r="G31" s="95"/>
    </row>
    <row r="32" spans="1:7" ht="13.35" customHeight="1">
      <c r="A32" s="96"/>
      <c r="B32" s="117" t="s">
        <v>374</v>
      </c>
      <c r="C32" s="902" t="s">
        <v>100</v>
      </c>
      <c r="D32" s="110"/>
      <c r="E32" s="286"/>
      <c r="F32" s="294"/>
      <c r="G32" s="89">
        <v>169</v>
      </c>
    </row>
    <row r="33" spans="1:7" ht="13.35" customHeight="1">
      <c r="A33" s="96" t="s">
        <v>51</v>
      </c>
      <c r="B33" s="85">
        <v>48</v>
      </c>
      <c r="C33" s="902" t="s">
        <v>15</v>
      </c>
      <c r="D33" s="110"/>
      <c r="E33" s="288"/>
      <c r="F33" s="292"/>
      <c r="G33" s="996">
        <f>SUM(G32:G32)</f>
        <v>169</v>
      </c>
    </row>
    <row r="34" spans="1:7" ht="13.35" customHeight="1">
      <c r="A34" s="96" t="s">
        <v>51</v>
      </c>
      <c r="B34" s="85">
        <v>60</v>
      </c>
      <c r="C34" s="902" t="s">
        <v>560</v>
      </c>
      <c r="D34" s="285"/>
      <c r="E34" s="291"/>
      <c r="F34" s="290"/>
      <c r="G34" s="291">
        <f>G35</f>
        <v>516</v>
      </c>
    </row>
    <row r="35" spans="1:7" ht="13.35" customHeight="1">
      <c r="A35" s="96" t="s">
        <v>51</v>
      </c>
      <c r="B35" s="112">
        <v>0.10100000000000001</v>
      </c>
      <c r="C35" s="92" t="s">
        <v>138</v>
      </c>
      <c r="D35" s="110"/>
      <c r="E35" s="291"/>
      <c r="F35" s="290"/>
      <c r="G35" s="129">
        <f>G33+G29+G25+G21</f>
        <v>516</v>
      </c>
    </row>
    <row r="36" spans="1:7" ht="14.1" customHeight="1">
      <c r="A36" s="96" t="s">
        <v>51</v>
      </c>
      <c r="B36" s="91">
        <v>2029</v>
      </c>
      <c r="C36" s="92" t="s">
        <v>559</v>
      </c>
      <c r="D36" s="110"/>
      <c r="E36" s="291"/>
      <c r="F36" s="291"/>
      <c r="G36" s="291">
        <f t="shared" ref="G36" si="0">G35</f>
        <v>516</v>
      </c>
    </row>
    <row r="37" spans="1:7">
      <c r="A37" s="96"/>
      <c r="B37" s="91"/>
      <c r="C37" s="92"/>
      <c r="D37" s="89"/>
      <c r="E37" s="287"/>
      <c r="F37" s="805"/>
      <c r="G37" s="89"/>
    </row>
    <row r="38" spans="1:7" ht="14.1" customHeight="1">
      <c r="A38" s="96" t="s">
        <v>56</v>
      </c>
      <c r="B38" s="91">
        <v>2053</v>
      </c>
      <c r="C38" s="92" t="s">
        <v>561</v>
      </c>
      <c r="D38" s="124"/>
      <c r="E38" s="863"/>
      <c r="F38" s="863"/>
      <c r="G38" s="95"/>
    </row>
    <row r="39" spans="1:7" ht="14.1" customHeight="1">
      <c r="A39" s="96"/>
      <c r="B39" s="112">
        <v>9.2999999999999999E-2</v>
      </c>
      <c r="C39" s="92" t="s">
        <v>562</v>
      </c>
      <c r="D39" s="124"/>
      <c r="E39" s="863"/>
      <c r="F39" s="863"/>
      <c r="G39" s="95"/>
    </row>
    <row r="40" spans="1:7" ht="14.1" customHeight="1">
      <c r="A40" s="96"/>
      <c r="B40" s="1074">
        <v>0.45</v>
      </c>
      <c r="C40" s="902" t="s">
        <v>12</v>
      </c>
      <c r="D40" s="124"/>
      <c r="E40" s="863"/>
      <c r="F40" s="863"/>
      <c r="G40" s="95"/>
    </row>
    <row r="41" spans="1:7" ht="14.1" customHeight="1">
      <c r="A41" s="96"/>
      <c r="B41" s="117" t="s">
        <v>407</v>
      </c>
      <c r="C41" s="902" t="s">
        <v>100</v>
      </c>
      <c r="D41" s="110"/>
      <c r="E41" s="286"/>
      <c r="F41" s="294"/>
      <c r="G41" s="170">
        <v>938</v>
      </c>
    </row>
    <row r="42" spans="1:7" ht="14.1" customHeight="1">
      <c r="A42" s="130" t="s">
        <v>51</v>
      </c>
      <c r="B42" s="1462">
        <v>0.45</v>
      </c>
      <c r="C42" s="751" t="s">
        <v>12</v>
      </c>
      <c r="D42" s="129"/>
      <c r="E42" s="288"/>
      <c r="F42" s="292"/>
      <c r="G42" s="996">
        <f>SUM(G41:G41)</f>
        <v>938</v>
      </c>
    </row>
    <row r="43" spans="1:7" ht="10.199999999999999" customHeight="1">
      <c r="A43" s="96"/>
      <c r="B43" s="1075"/>
      <c r="C43" s="902"/>
      <c r="D43" s="89"/>
      <c r="E43" s="805"/>
      <c r="F43" s="805"/>
      <c r="G43" s="89"/>
    </row>
    <row r="44" spans="1:7" ht="14.1" customHeight="1">
      <c r="A44" s="96"/>
      <c r="B44" s="1074">
        <v>0.46</v>
      </c>
      <c r="C44" s="902" t="s">
        <v>13</v>
      </c>
      <c r="D44" s="124"/>
      <c r="E44" s="863"/>
      <c r="F44" s="863"/>
      <c r="G44" s="95"/>
    </row>
    <row r="45" spans="1:7" ht="14.1" customHeight="1">
      <c r="A45" s="96"/>
      <c r="B45" s="117" t="s">
        <v>410</v>
      </c>
      <c r="C45" s="902" t="s">
        <v>100</v>
      </c>
      <c r="D45" s="110"/>
      <c r="E45" s="286"/>
      <c r="F45" s="294"/>
      <c r="G45" s="170">
        <v>609</v>
      </c>
    </row>
    <row r="46" spans="1:7" ht="14.1" customHeight="1">
      <c r="A46" s="96" t="s">
        <v>51</v>
      </c>
      <c r="B46" s="1074">
        <v>0.46</v>
      </c>
      <c r="C46" s="902" t="s">
        <v>13</v>
      </c>
      <c r="D46" s="110"/>
      <c r="E46" s="288"/>
      <c r="F46" s="292"/>
      <c r="G46" s="996">
        <f>SUM(G45:G45)</f>
        <v>609</v>
      </c>
    </row>
    <row r="47" spans="1:7">
      <c r="A47" s="96"/>
      <c r="B47" s="1075"/>
      <c r="C47" s="902"/>
      <c r="D47" s="89"/>
      <c r="E47" s="805"/>
      <c r="F47" s="805"/>
      <c r="G47" s="89"/>
    </row>
    <row r="48" spans="1:7" ht="13.95" customHeight="1">
      <c r="A48" s="96"/>
      <c r="B48" s="1074">
        <v>0.47</v>
      </c>
      <c r="C48" s="1439" t="s">
        <v>14</v>
      </c>
      <c r="D48" s="124"/>
      <c r="E48" s="742"/>
      <c r="F48" s="742"/>
      <c r="G48" s="89"/>
    </row>
    <row r="49" spans="1:7" ht="13.95" customHeight="1">
      <c r="A49" s="96"/>
      <c r="B49" s="117" t="s">
        <v>412</v>
      </c>
      <c r="C49" s="1439" t="s">
        <v>100</v>
      </c>
      <c r="D49" s="110"/>
      <c r="E49" s="285"/>
      <c r="F49" s="287"/>
      <c r="G49" s="89">
        <v>1018</v>
      </c>
    </row>
    <row r="50" spans="1:7" ht="13.95" customHeight="1">
      <c r="A50" s="96" t="s">
        <v>51</v>
      </c>
      <c r="B50" s="1074">
        <v>0.47</v>
      </c>
      <c r="C50" s="902" t="s">
        <v>14</v>
      </c>
      <c r="D50" s="110"/>
      <c r="E50" s="288"/>
      <c r="F50" s="292"/>
      <c r="G50" s="996">
        <f>SUM(G49:G49)</f>
        <v>1018</v>
      </c>
    </row>
    <row r="51" spans="1:7" ht="13.95" customHeight="1">
      <c r="A51" s="96"/>
      <c r="B51" s="85"/>
      <c r="C51" s="902"/>
      <c r="D51" s="89"/>
      <c r="E51" s="805"/>
      <c r="F51" s="805"/>
      <c r="G51" s="89"/>
    </row>
    <row r="52" spans="1:7" ht="13.95" customHeight="1">
      <c r="A52" s="96"/>
      <c r="B52" s="1074">
        <v>0.48</v>
      </c>
      <c r="C52" s="902" t="s">
        <v>15</v>
      </c>
      <c r="D52" s="124"/>
      <c r="E52" s="863"/>
      <c r="F52" s="863"/>
      <c r="G52" s="95"/>
    </row>
    <row r="53" spans="1:7">
      <c r="A53" s="96"/>
      <c r="B53" s="117" t="s">
        <v>414</v>
      </c>
      <c r="C53" s="902" t="s">
        <v>100</v>
      </c>
      <c r="D53" s="110"/>
      <c r="E53" s="285"/>
      <c r="F53" s="294"/>
      <c r="G53" s="89">
        <v>701</v>
      </c>
    </row>
    <row r="54" spans="1:7">
      <c r="A54" s="96" t="s">
        <v>51</v>
      </c>
      <c r="B54" s="1074">
        <v>0.48</v>
      </c>
      <c r="C54" s="902" t="s">
        <v>15</v>
      </c>
      <c r="D54" s="110"/>
      <c r="E54" s="288"/>
      <c r="F54" s="292"/>
      <c r="G54" s="996">
        <f>SUM(G53:G53)</f>
        <v>701</v>
      </c>
    </row>
    <row r="55" spans="1:7">
      <c r="A55" s="96" t="s">
        <v>51</v>
      </c>
      <c r="B55" s="112">
        <v>9.2999999999999999E-2</v>
      </c>
      <c r="C55" s="92" t="s">
        <v>562</v>
      </c>
      <c r="D55" s="110"/>
      <c r="E55" s="288"/>
      <c r="F55" s="292"/>
      <c r="G55" s="996">
        <f>G54+G50+G46+G42</f>
        <v>3266</v>
      </c>
    </row>
    <row r="56" spans="1:7" ht="14.4" customHeight="1">
      <c r="A56" s="96"/>
      <c r="B56" s="1076"/>
      <c r="C56" s="92"/>
      <c r="D56" s="89"/>
      <c r="E56" s="805"/>
      <c r="F56" s="805"/>
      <c r="G56" s="89"/>
    </row>
    <row r="57" spans="1:7">
      <c r="A57" s="96"/>
      <c r="B57" s="112">
        <v>9.4E-2</v>
      </c>
      <c r="C57" s="92" t="s">
        <v>563</v>
      </c>
      <c r="D57" s="124"/>
      <c r="E57" s="863"/>
      <c r="F57" s="863"/>
      <c r="G57" s="95"/>
    </row>
    <row r="58" spans="1:7">
      <c r="A58" s="96"/>
      <c r="B58" s="85">
        <v>60</v>
      </c>
      <c r="C58" s="902" t="s">
        <v>564</v>
      </c>
      <c r="D58" s="124"/>
      <c r="E58" s="863"/>
      <c r="F58" s="863"/>
      <c r="G58" s="95"/>
    </row>
    <row r="59" spans="1:7">
      <c r="A59" s="96"/>
      <c r="B59" s="85">
        <v>50</v>
      </c>
      <c r="C59" s="902" t="s">
        <v>415</v>
      </c>
      <c r="D59" s="124"/>
      <c r="E59" s="863"/>
      <c r="F59" s="863"/>
      <c r="G59" s="95"/>
    </row>
    <row r="60" spans="1:7">
      <c r="A60" s="96"/>
      <c r="B60" s="117" t="s">
        <v>565</v>
      </c>
      <c r="C60" s="902" t="s">
        <v>100</v>
      </c>
      <c r="D60" s="110"/>
      <c r="E60" s="286"/>
      <c r="F60" s="294"/>
      <c r="G60" s="170">
        <v>250</v>
      </c>
    </row>
    <row r="61" spans="1:7">
      <c r="A61" s="96" t="s">
        <v>51</v>
      </c>
      <c r="B61" s="85">
        <v>50</v>
      </c>
      <c r="C61" s="902" t="s">
        <v>415</v>
      </c>
      <c r="D61" s="110"/>
      <c r="E61" s="288"/>
      <c r="F61" s="292"/>
      <c r="G61" s="996">
        <f>SUM(G60:G60)</f>
        <v>250</v>
      </c>
    </row>
    <row r="62" spans="1:7" ht="15.6" customHeight="1">
      <c r="A62" s="96"/>
      <c r="B62" s="85"/>
      <c r="C62" s="902"/>
      <c r="D62" s="89"/>
      <c r="E62" s="805"/>
      <c r="F62" s="805"/>
      <c r="G62" s="89"/>
    </row>
    <row r="63" spans="1:7">
      <c r="A63" s="96"/>
      <c r="B63" s="85">
        <v>51</v>
      </c>
      <c r="C63" s="902" t="s">
        <v>416</v>
      </c>
      <c r="D63" s="124"/>
      <c r="E63" s="863"/>
      <c r="F63" s="863"/>
      <c r="G63" s="95"/>
    </row>
    <row r="64" spans="1:7">
      <c r="A64" s="96"/>
      <c r="B64" s="117" t="s">
        <v>566</v>
      </c>
      <c r="C64" s="902" t="s">
        <v>100</v>
      </c>
      <c r="D64" s="110"/>
      <c r="E64" s="286"/>
      <c r="F64" s="294"/>
      <c r="G64" s="170">
        <v>290</v>
      </c>
    </row>
    <row r="65" spans="1:7">
      <c r="A65" s="96" t="s">
        <v>51</v>
      </c>
      <c r="B65" s="85">
        <v>51</v>
      </c>
      <c r="C65" s="902" t="s">
        <v>416</v>
      </c>
      <c r="D65" s="110"/>
      <c r="E65" s="288"/>
      <c r="F65" s="292"/>
      <c r="G65" s="996">
        <f>SUM(G64:G64)</f>
        <v>290</v>
      </c>
    </row>
    <row r="66" spans="1:7">
      <c r="A66" s="96"/>
      <c r="B66" s="85"/>
      <c r="C66" s="902"/>
      <c r="D66" s="89"/>
      <c r="E66" s="805"/>
      <c r="F66" s="805"/>
      <c r="G66" s="89"/>
    </row>
    <row r="67" spans="1:7" ht="13.5" customHeight="1">
      <c r="A67" s="96"/>
      <c r="B67" s="85">
        <v>52</v>
      </c>
      <c r="C67" s="902" t="s">
        <v>417</v>
      </c>
      <c r="D67" s="124"/>
      <c r="E67" s="863"/>
      <c r="F67" s="863"/>
      <c r="G67" s="95"/>
    </row>
    <row r="68" spans="1:7" ht="13.5" customHeight="1">
      <c r="A68" s="96"/>
      <c r="B68" s="117" t="s">
        <v>569</v>
      </c>
      <c r="C68" s="902" t="s">
        <v>100</v>
      </c>
      <c r="D68" s="110"/>
      <c r="E68" s="285"/>
      <c r="F68" s="287"/>
      <c r="G68" s="89">
        <v>206</v>
      </c>
    </row>
    <row r="69" spans="1:7" ht="13.5" customHeight="1">
      <c r="A69" s="96" t="s">
        <v>51</v>
      </c>
      <c r="B69" s="85">
        <v>52</v>
      </c>
      <c r="C69" s="902" t="s">
        <v>417</v>
      </c>
      <c r="D69" s="110"/>
      <c r="E69" s="288"/>
      <c r="F69" s="292"/>
      <c r="G69" s="996">
        <f>SUM(G68:G68)</f>
        <v>206</v>
      </c>
    </row>
    <row r="70" spans="1:7" ht="13.5" customHeight="1">
      <c r="A70" s="96"/>
      <c r="B70" s="85"/>
      <c r="C70" s="902"/>
      <c r="D70" s="89"/>
      <c r="E70" s="805"/>
      <c r="F70" s="805"/>
      <c r="G70" s="89"/>
    </row>
    <row r="71" spans="1:7" ht="13.5" customHeight="1">
      <c r="A71" s="96"/>
      <c r="B71" s="85">
        <v>55</v>
      </c>
      <c r="C71" s="902" t="s">
        <v>418</v>
      </c>
      <c r="D71" s="124"/>
      <c r="E71" s="863"/>
      <c r="F71" s="863"/>
      <c r="G71" s="95"/>
    </row>
    <row r="72" spans="1:7" ht="13.5" customHeight="1">
      <c r="A72" s="96"/>
      <c r="B72" s="117" t="s">
        <v>570</v>
      </c>
      <c r="C72" s="902" t="s">
        <v>100</v>
      </c>
      <c r="D72" s="110"/>
      <c r="E72" s="286"/>
      <c r="F72" s="294"/>
      <c r="G72" s="170">
        <v>211</v>
      </c>
    </row>
    <row r="73" spans="1:7" ht="13.5" customHeight="1">
      <c r="A73" s="96" t="s">
        <v>51</v>
      </c>
      <c r="B73" s="85">
        <v>55</v>
      </c>
      <c r="C73" s="902" t="s">
        <v>418</v>
      </c>
      <c r="D73" s="110"/>
      <c r="E73" s="288"/>
      <c r="F73" s="292"/>
      <c r="G73" s="996">
        <f>SUM(G72:G72)</f>
        <v>211</v>
      </c>
    </row>
    <row r="74" spans="1:7">
      <c r="A74" s="96"/>
      <c r="B74" s="85"/>
      <c r="C74" s="902"/>
      <c r="D74" s="89"/>
      <c r="E74" s="805"/>
      <c r="F74" s="805"/>
      <c r="G74" s="89"/>
    </row>
    <row r="75" spans="1:7" ht="13.5" customHeight="1">
      <c r="A75" s="96"/>
      <c r="B75" s="85">
        <v>57</v>
      </c>
      <c r="C75" s="902" t="s">
        <v>571</v>
      </c>
      <c r="D75" s="124"/>
      <c r="E75" s="863"/>
      <c r="F75" s="863"/>
      <c r="G75" s="95"/>
    </row>
    <row r="76" spans="1:7" ht="13.5" customHeight="1">
      <c r="A76" s="96"/>
      <c r="B76" s="117" t="s">
        <v>572</v>
      </c>
      <c r="C76" s="902" t="s">
        <v>100</v>
      </c>
      <c r="D76" s="110"/>
      <c r="E76" s="286"/>
      <c r="F76" s="294"/>
      <c r="G76" s="170">
        <v>295</v>
      </c>
    </row>
    <row r="77" spans="1:7" ht="13.5" customHeight="1">
      <c r="A77" s="96" t="s">
        <v>51</v>
      </c>
      <c r="B77" s="85">
        <v>57</v>
      </c>
      <c r="C77" s="902" t="s">
        <v>571</v>
      </c>
      <c r="D77" s="110"/>
      <c r="E77" s="288"/>
      <c r="F77" s="292"/>
      <c r="G77" s="996">
        <f>SUM(G76:G76)</f>
        <v>295</v>
      </c>
    </row>
    <row r="78" spans="1:7">
      <c r="A78" s="96"/>
      <c r="B78" s="85"/>
      <c r="C78" s="902"/>
      <c r="D78" s="110"/>
      <c r="E78" s="287"/>
      <c r="F78" s="287"/>
      <c r="G78" s="110"/>
    </row>
    <row r="79" spans="1:7" ht="13.5" customHeight="1">
      <c r="A79" s="96"/>
      <c r="B79" s="85">
        <v>58</v>
      </c>
      <c r="C79" s="902" t="s">
        <v>573</v>
      </c>
      <c r="D79" s="110"/>
      <c r="E79" s="287"/>
      <c r="F79" s="287"/>
      <c r="G79" s="110"/>
    </row>
    <row r="80" spans="1:7" ht="13.5" customHeight="1">
      <c r="A80" s="96"/>
      <c r="B80" s="85" t="s">
        <v>574</v>
      </c>
      <c r="C80" s="902" t="s">
        <v>100</v>
      </c>
      <c r="D80" s="287"/>
      <c r="E80" s="285"/>
      <c r="F80" s="287"/>
      <c r="G80" s="285">
        <v>168</v>
      </c>
    </row>
    <row r="81" spans="1:7" ht="13.5" customHeight="1">
      <c r="A81" s="130" t="s">
        <v>51</v>
      </c>
      <c r="B81" s="924">
        <v>58</v>
      </c>
      <c r="C81" s="751" t="s">
        <v>573</v>
      </c>
      <c r="D81" s="291"/>
      <c r="E81" s="288"/>
      <c r="F81" s="292"/>
      <c r="G81" s="288">
        <f>SUM(G80:G80)</f>
        <v>168</v>
      </c>
    </row>
    <row r="82" spans="1:7" hidden="1">
      <c r="A82" s="96"/>
      <c r="B82" s="85"/>
      <c r="C82" s="902"/>
      <c r="D82" s="110"/>
      <c r="E82" s="287"/>
      <c r="F82" s="287"/>
      <c r="G82" s="110"/>
    </row>
    <row r="83" spans="1:7" ht="13.5" customHeight="1">
      <c r="A83" s="96"/>
      <c r="B83" s="85">
        <v>59</v>
      </c>
      <c r="C83" s="902" t="s">
        <v>575</v>
      </c>
      <c r="D83" s="110"/>
      <c r="E83" s="287"/>
      <c r="F83" s="287"/>
      <c r="G83" s="110"/>
    </row>
    <row r="84" spans="1:7" ht="13.5" customHeight="1">
      <c r="A84" s="96"/>
      <c r="B84" s="85" t="s">
        <v>576</v>
      </c>
      <c r="C84" s="902" t="s">
        <v>100</v>
      </c>
      <c r="D84" s="287"/>
      <c r="E84" s="285"/>
      <c r="F84" s="287"/>
      <c r="G84" s="285">
        <v>169</v>
      </c>
    </row>
    <row r="85" spans="1:7" ht="13.5" customHeight="1">
      <c r="A85" s="96" t="s">
        <v>51</v>
      </c>
      <c r="B85" s="85">
        <v>59</v>
      </c>
      <c r="C85" s="902" t="s">
        <v>575</v>
      </c>
      <c r="D85" s="285"/>
      <c r="E85" s="288"/>
      <c r="F85" s="292"/>
      <c r="G85" s="288">
        <f>SUM(G84:G84)</f>
        <v>169</v>
      </c>
    </row>
    <row r="86" spans="1:7" ht="7.95" customHeight="1">
      <c r="A86" s="96"/>
      <c r="B86" s="85"/>
      <c r="C86" s="902"/>
      <c r="D86" s="110"/>
      <c r="E86" s="287"/>
      <c r="F86" s="287"/>
      <c r="G86" s="110"/>
    </row>
    <row r="87" spans="1:7" ht="13.5" customHeight="1">
      <c r="A87" s="96"/>
      <c r="B87" s="85">
        <v>60</v>
      </c>
      <c r="C87" s="902" t="s">
        <v>577</v>
      </c>
      <c r="D87" s="110"/>
      <c r="E87" s="287"/>
      <c r="F87" s="287"/>
      <c r="G87" s="110"/>
    </row>
    <row r="88" spans="1:7" ht="13.5" customHeight="1">
      <c r="A88" s="96"/>
      <c r="B88" s="85" t="s">
        <v>578</v>
      </c>
      <c r="C88" s="1439" t="s">
        <v>100</v>
      </c>
      <c r="D88" s="287"/>
      <c r="E88" s="285"/>
      <c r="F88" s="287"/>
      <c r="G88" s="285">
        <v>260</v>
      </c>
    </row>
    <row r="89" spans="1:7" ht="13.5" customHeight="1">
      <c r="A89" s="96" t="s">
        <v>51</v>
      </c>
      <c r="B89" s="85">
        <v>60</v>
      </c>
      <c r="C89" s="1439" t="s">
        <v>577</v>
      </c>
      <c r="D89" s="285"/>
      <c r="E89" s="288"/>
      <c r="F89" s="292"/>
      <c r="G89" s="288">
        <f>SUM(G88:G88)</f>
        <v>260</v>
      </c>
    </row>
    <row r="90" spans="1:7" ht="7.95" customHeight="1">
      <c r="A90" s="96"/>
      <c r="B90" s="85"/>
      <c r="C90" s="1439"/>
      <c r="D90" s="110"/>
      <c r="E90" s="287"/>
      <c r="F90" s="287"/>
      <c r="G90" s="110"/>
    </row>
    <row r="91" spans="1:7" ht="13.5" customHeight="1">
      <c r="A91" s="96"/>
      <c r="B91" s="85">
        <v>61</v>
      </c>
      <c r="C91" s="1439" t="s">
        <v>579</v>
      </c>
      <c r="D91" s="110"/>
      <c r="E91" s="287"/>
      <c r="F91" s="287"/>
      <c r="G91" s="110"/>
    </row>
    <row r="92" spans="1:7" ht="13.5" customHeight="1">
      <c r="A92" s="96"/>
      <c r="B92" s="85" t="s">
        <v>580</v>
      </c>
      <c r="C92" s="902" t="s">
        <v>100</v>
      </c>
      <c r="D92" s="287"/>
      <c r="E92" s="285"/>
      <c r="F92" s="287"/>
      <c r="G92" s="285">
        <v>77</v>
      </c>
    </row>
    <row r="93" spans="1:7" ht="13.5" customHeight="1">
      <c r="A93" s="96" t="s">
        <v>51</v>
      </c>
      <c r="B93" s="85">
        <v>61</v>
      </c>
      <c r="C93" s="902" t="s">
        <v>579</v>
      </c>
      <c r="D93" s="285"/>
      <c r="E93" s="288"/>
      <c r="F93" s="292"/>
      <c r="G93" s="288">
        <f>SUM(G92:G92)</f>
        <v>77</v>
      </c>
    </row>
    <row r="94" spans="1:7" ht="7.95" customHeight="1">
      <c r="A94" s="96"/>
      <c r="B94" s="85"/>
      <c r="C94" s="902"/>
      <c r="D94" s="110"/>
      <c r="E94" s="287"/>
      <c r="F94" s="287"/>
      <c r="G94" s="110"/>
    </row>
    <row r="95" spans="1:7" ht="13.5" customHeight="1">
      <c r="A95" s="96"/>
      <c r="B95" s="85">
        <v>62</v>
      </c>
      <c r="C95" s="902" t="s">
        <v>581</v>
      </c>
      <c r="D95" s="110"/>
      <c r="E95" s="287"/>
      <c r="F95" s="287"/>
      <c r="G95" s="110"/>
    </row>
    <row r="96" spans="1:7" ht="13.5" customHeight="1">
      <c r="A96" s="96"/>
      <c r="B96" s="85" t="s">
        <v>582</v>
      </c>
      <c r="C96" s="902" t="s">
        <v>100</v>
      </c>
      <c r="D96" s="287"/>
      <c r="E96" s="285"/>
      <c r="F96" s="287"/>
      <c r="G96" s="285">
        <v>260</v>
      </c>
    </row>
    <row r="97" spans="1:7" ht="13.5" customHeight="1">
      <c r="A97" s="96" t="s">
        <v>51</v>
      </c>
      <c r="B97" s="85">
        <v>62</v>
      </c>
      <c r="C97" s="902" t="s">
        <v>581</v>
      </c>
      <c r="D97" s="285"/>
      <c r="E97" s="288"/>
      <c r="F97" s="292"/>
      <c r="G97" s="288">
        <f>SUM(G96:G96)</f>
        <v>260</v>
      </c>
    </row>
    <row r="98" spans="1:7" ht="7.95" customHeight="1">
      <c r="A98" s="96"/>
      <c r="B98" s="85"/>
      <c r="C98" s="902"/>
      <c r="D98" s="110"/>
      <c r="E98" s="287"/>
      <c r="F98" s="287"/>
      <c r="G98" s="110"/>
    </row>
    <row r="99" spans="1:7" ht="13.5" customHeight="1">
      <c r="A99" s="96"/>
      <c r="B99" s="85">
        <v>63</v>
      </c>
      <c r="C99" s="902" t="s">
        <v>583</v>
      </c>
      <c r="D99" s="110"/>
      <c r="E99" s="287"/>
      <c r="F99" s="287"/>
      <c r="G99" s="110"/>
    </row>
    <row r="100" spans="1:7" ht="13.5" customHeight="1">
      <c r="A100" s="96"/>
      <c r="B100" s="85" t="s">
        <v>584</v>
      </c>
      <c r="C100" s="902" t="s">
        <v>100</v>
      </c>
      <c r="D100" s="287"/>
      <c r="E100" s="285"/>
      <c r="F100" s="287"/>
      <c r="G100" s="285">
        <v>108</v>
      </c>
    </row>
    <row r="101" spans="1:7" ht="13.5" customHeight="1">
      <c r="A101" s="96" t="s">
        <v>51</v>
      </c>
      <c r="B101" s="85">
        <v>63</v>
      </c>
      <c r="C101" s="902" t="s">
        <v>583</v>
      </c>
      <c r="D101" s="285"/>
      <c r="E101" s="288"/>
      <c r="F101" s="292"/>
      <c r="G101" s="288">
        <f>SUM(G100:G100)</f>
        <v>108</v>
      </c>
    </row>
    <row r="102" spans="1:7" ht="7.95" customHeight="1">
      <c r="A102" s="96"/>
      <c r="B102" s="85"/>
      <c r="C102" s="902"/>
      <c r="D102" s="110"/>
      <c r="E102" s="287"/>
      <c r="F102" s="287"/>
      <c r="G102" s="110"/>
    </row>
    <row r="103" spans="1:7" ht="13.5" customHeight="1">
      <c r="A103" s="96"/>
      <c r="B103" s="85">
        <v>64</v>
      </c>
      <c r="C103" s="902" t="s">
        <v>585</v>
      </c>
      <c r="D103" s="110"/>
      <c r="E103" s="287"/>
      <c r="F103" s="287"/>
      <c r="G103" s="110"/>
    </row>
    <row r="104" spans="1:7" ht="13.5" customHeight="1">
      <c r="A104" s="96"/>
      <c r="B104" s="85" t="s">
        <v>547</v>
      </c>
      <c r="C104" s="902" t="s">
        <v>100</v>
      </c>
      <c r="D104" s="287"/>
      <c r="E104" s="285"/>
      <c r="F104" s="287"/>
      <c r="G104" s="285">
        <v>365</v>
      </c>
    </row>
    <row r="105" spans="1:7" ht="13.5" customHeight="1">
      <c r="A105" s="96" t="s">
        <v>51</v>
      </c>
      <c r="B105" s="85">
        <v>64</v>
      </c>
      <c r="C105" s="902" t="s">
        <v>585</v>
      </c>
      <c r="D105" s="285"/>
      <c r="E105" s="288"/>
      <c r="F105" s="292"/>
      <c r="G105" s="288">
        <f>SUM(G104:G104)</f>
        <v>365</v>
      </c>
    </row>
    <row r="106" spans="1:7" ht="13.5" customHeight="1">
      <c r="A106" s="96" t="s">
        <v>51</v>
      </c>
      <c r="B106" s="85">
        <v>60</v>
      </c>
      <c r="C106" s="902" t="s">
        <v>564</v>
      </c>
      <c r="D106" s="285"/>
      <c r="E106" s="291"/>
      <c r="F106" s="290"/>
      <c r="G106" s="129">
        <f t="shared" ref="G106" si="1">G107</f>
        <v>2659</v>
      </c>
    </row>
    <row r="107" spans="1:7" ht="13.5" customHeight="1">
      <c r="A107" s="96" t="s">
        <v>51</v>
      </c>
      <c r="B107" s="112">
        <v>9.4E-2</v>
      </c>
      <c r="C107" s="92" t="s">
        <v>563</v>
      </c>
      <c r="D107" s="285"/>
      <c r="E107" s="291"/>
      <c r="F107" s="290"/>
      <c r="G107" s="291">
        <f>G77+G73+G69+G65+G61+G81+G85+G89+G93+G97+G101+G105</f>
        <v>2659</v>
      </c>
    </row>
    <row r="108" spans="1:7" ht="13.5" customHeight="1">
      <c r="A108" s="118" t="s">
        <v>51</v>
      </c>
      <c r="B108" s="91">
        <v>2053</v>
      </c>
      <c r="C108" s="92" t="s">
        <v>561</v>
      </c>
      <c r="D108" s="291"/>
      <c r="E108" s="288"/>
      <c r="F108" s="292"/>
      <c r="G108" s="996">
        <f>G107+G55</f>
        <v>5925</v>
      </c>
    </row>
    <row r="109" spans="1:7" ht="13.95" customHeight="1">
      <c r="A109" s="179" t="s">
        <v>51</v>
      </c>
      <c r="B109" s="116"/>
      <c r="C109" s="103" t="s">
        <v>55</v>
      </c>
      <c r="D109" s="178"/>
      <c r="E109" s="178"/>
      <c r="F109" s="178"/>
      <c r="G109" s="178">
        <f t="shared" ref="G109" si="2">G108+G36</f>
        <v>6441</v>
      </c>
    </row>
    <row r="110" spans="1:7" ht="10.199999999999999" customHeight="1">
      <c r="A110" s="96"/>
      <c r="B110" s="85"/>
      <c r="C110" s="92"/>
      <c r="D110" s="89"/>
      <c r="E110" s="805"/>
      <c r="F110" s="805"/>
      <c r="G110" s="89"/>
    </row>
    <row r="111" spans="1:7">
      <c r="A111" s="181"/>
      <c r="B111" s="183"/>
      <c r="C111" s="154" t="s">
        <v>11</v>
      </c>
      <c r="D111" s="89"/>
      <c r="E111" s="805"/>
      <c r="F111" s="805"/>
      <c r="G111" s="89"/>
    </row>
    <row r="112" spans="1:7" ht="13.95" customHeight="1">
      <c r="A112" s="96" t="s">
        <v>56</v>
      </c>
      <c r="B112" s="180">
        <v>4059</v>
      </c>
      <c r="C112" s="154" t="s">
        <v>195</v>
      </c>
      <c r="D112" s="89"/>
      <c r="E112" s="805"/>
      <c r="F112" s="805"/>
      <c r="G112" s="89"/>
    </row>
    <row r="113" spans="1:7" ht="13.95" customHeight="1">
      <c r="A113" s="181"/>
      <c r="B113" s="183">
        <v>80</v>
      </c>
      <c r="C113" s="155" t="s">
        <v>43</v>
      </c>
      <c r="D113" s="89"/>
      <c r="E113" s="805"/>
      <c r="F113" s="805"/>
      <c r="G113" s="89"/>
    </row>
    <row r="114" spans="1:7" ht="13.95" customHeight="1">
      <c r="A114" s="181"/>
      <c r="B114" s="112">
        <v>80.051000000000002</v>
      </c>
      <c r="C114" s="154" t="s">
        <v>45</v>
      </c>
      <c r="D114" s="89"/>
      <c r="E114" s="805"/>
      <c r="F114" s="805"/>
      <c r="G114" s="89"/>
    </row>
    <row r="115" spans="1:7" ht="13.95" customHeight="1">
      <c r="A115" s="181"/>
      <c r="B115" s="183">
        <v>78</v>
      </c>
      <c r="C115" s="168" t="s">
        <v>587</v>
      </c>
      <c r="D115" s="287"/>
      <c r="E115" s="287"/>
      <c r="F115" s="287"/>
      <c r="G115" s="287"/>
    </row>
    <row r="116" spans="1:7" ht="27" customHeight="1">
      <c r="A116" s="181"/>
      <c r="B116" s="183" t="s">
        <v>588</v>
      </c>
      <c r="C116" s="1012" t="s">
        <v>589</v>
      </c>
      <c r="D116" s="287"/>
      <c r="E116" s="291"/>
      <c r="F116" s="290"/>
      <c r="G116" s="291">
        <v>130000</v>
      </c>
    </row>
    <row r="117" spans="1:7">
      <c r="A117" s="96" t="s">
        <v>51</v>
      </c>
      <c r="B117" s="183">
        <v>78</v>
      </c>
      <c r="C117" s="168" t="s">
        <v>587</v>
      </c>
      <c r="D117" s="287"/>
      <c r="E117" s="285"/>
      <c r="F117" s="285"/>
      <c r="G117" s="285">
        <f t="shared" ref="G117" si="3">G116</f>
        <v>130000</v>
      </c>
    </row>
    <row r="118" spans="1:7" ht="13.95" customHeight="1">
      <c r="A118" s="96" t="s">
        <v>51</v>
      </c>
      <c r="B118" s="112">
        <v>80.051000000000002</v>
      </c>
      <c r="C118" s="154" t="s">
        <v>45</v>
      </c>
      <c r="D118" s="287"/>
      <c r="E118" s="288"/>
      <c r="F118" s="288"/>
      <c r="G118" s="288">
        <f t="shared" ref="G118" si="4">G117</f>
        <v>130000</v>
      </c>
    </row>
    <row r="119" spans="1:7" ht="13.95" customHeight="1">
      <c r="A119" s="96" t="s">
        <v>51</v>
      </c>
      <c r="B119" s="183">
        <v>80</v>
      </c>
      <c r="C119" s="155" t="s">
        <v>43</v>
      </c>
      <c r="D119" s="287"/>
      <c r="E119" s="285"/>
      <c r="F119" s="287"/>
      <c r="G119" s="285">
        <f>G118</f>
        <v>130000</v>
      </c>
    </row>
    <row r="120" spans="1:7" ht="13.95" customHeight="1">
      <c r="A120" s="96" t="s">
        <v>51</v>
      </c>
      <c r="B120" s="91">
        <v>4059</v>
      </c>
      <c r="C120" s="154" t="s">
        <v>195</v>
      </c>
      <c r="D120" s="290"/>
      <c r="E120" s="288"/>
      <c r="F120" s="292"/>
      <c r="G120" s="288">
        <f t="shared" ref="G120" si="5">G119</f>
        <v>130000</v>
      </c>
    </row>
    <row r="121" spans="1:7" ht="13.95" customHeight="1">
      <c r="A121" s="179" t="s">
        <v>51</v>
      </c>
      <c r="B121" s="184"/>
      <c r="C121" s="274" t="s">
        <v>11</v>
      </c>
      <c r="D121" s="292"/>
      <c r="E121" s="288"/>
      <c r="F121" s="288"/>
      <c r="G121" s="288">
        <f t="shared" ref="G121" si="6">G120</f>
        <v>130000</v>
      </c>
    </row>
    <row r="122" spans="1:7" ht="13.95" customHeight="1">
      <c r="A122" s="179" t="s">
        <v>51</v>
      </c>
      <c r="B122" s="184"/>
      <c r="C122" s="274" t="s">
        <v>52</v>
      </c>
      <c r="D122" s="129"/>
      <c r="E122" s="291"/>
      <c r="F122" s="290"/>
      <c r="G122" s="129">
        <f>G121+G109</f>
        <v>136441</v>
      </c>
    </row>
    <row r="123" spans="1:7" ht="27" customHeight="1">
      <c r="A123" s="1717"/>
      <c r="B123" s="1717"/>
      <c r="C123" s="1717"/>
      <c r="D123" s="1717"/>
      <c r="E123" s="1717"/>
      <c r="F123" s="1717"/>
      <c r="G123" s="1717"/>
    </row>
    <row r="124" spans="1:7" s="104" customFormat="1">
      <c r="A124" s="96"/>
      <c r="B124" s="85"/>
      <c r="C124" s="86"/>
      <c r="D124" s="113"/>
      <c r="E124" s="113"/>
      <c r="F124" s="113"/>
      <c r="G124" s="113"/>
    </row>
    <row r="125" spans="1:7" s="104" customFormat="1">
      <c r="A125" s="96"/>
      <c r="B125" s="85"/>
      <c r="C125" s="86"/>
      <c r="D125" s="113"/>
      <c r="E125" s="113"/>
      <c r="F125" s="113"/>
      <c r="G125" s="113"/>
    </row>
    <row r="126" spans="1:7" s="104" customFormat="1">
      <c r="A126" s="96"/>
      <c r="B126" s="85"/>
      <c r="D126" s="1345"/>
      <c r="E126" s="613"/>
      <c r="F126" s="1345"/>
      <c r="G126" s="613"/>
    </row>
    <row r="127" spans="1:7" s="104" customFormat="1">
      <c r="A127" s="96"/>
      <c r="B127" s="85"/>
      <c r="D127" s="113"/>
      <c r="E127" s="113"/>
      <c r="F127" s="134"/>
      <c r="G127" s="134"/>
    </row>
    <row r="128" spans="1:7" s="104" customFormat="1">
      <c r="A128" s="96"/>
      <c r="B128" s="85"/>
      <c r="C128" s="127"/>
      <c r="D128" s="113"/>
      <c r="E128" s="113"/>
      <c r="F128" s="232"/>
      <c r="G128" s="232"/>
    </row>
    <row r="129" spans="1:7" s="104" customFormat="1">
      <c r="A129" s="96"/>
      <c r="B129" s="85"/>
      <c r="C129" s="127"/>
      <c r="D129" s="113"/>
      <c r="E129" s="113"/>
      <c r="F129" s="113"/>
      <c r="G129" s="113"/>
    </row>
    <row r="130" spans="1:7" s="104" customFormat="1">
      <c r="A130" s="96"/>
      <c r="B130" s="85"/>
      <c r="C130" s="127"/>
      <c r="D130" s="113"/>
      <c r="E130" s="113"/>
      <c r="F130" s="113"/>
      <c r="G130" s="113"/>
    </row>
    <row r="131" spans="1:7" s="104" customFormat="1">
      <c r="A131" s="96"/>
      <c r="B131" s="85"/>
      <c r="C131" s="127"/>
      <c r="D131" s="113"/>
      <c r="E131" s="113"/>
      <c r="F131" s="113"/>
      <c r="G131" s="113"/>
    </row>
    <row r="132" spans="1:7">
      <c r="C132" s="207"/>
      <c r="F132" s="97"/>
      <c r="G132" s="97"/>
    </row>
    <row r="133" spans="1:7">
      <c r="C133" s="207"/>
      <c r="F133" s="97"/>
      <c r="G133" s="97"/>
    </row>
    <row r="134" spans="1:7">
      <c r="C134" s="207"/>
      <c r="F134" s="97"/>
      <c r="G134" s="97"/>
    </row>
    <row r="135" spans="1:7">
      <c r="C135" s="207"/>
      <c r="F135" s="97"/>
      <c r="G135" s="97"/>
    </row>
    <row r="136" spans="1:7">
      <c r="F136" s="97"/>
      <c r="G136" s="97"/>
    </row>
    <row r="137" spans="1:7">
      <c r="F137" s="97"/>
      <c r="G137" s="97"/>
    </row>
    <row r="139" spans="1:7">
      <c r="A139" s="96"/>
      <c r="B139" s="85"/>
      <c r="C139" s="104"/>
    </row>
    <row r="140" spans="1:7" ht="11.4" customHeight="1">
      <c r="A140" s="267"/>
      <c r="B140" s="115"/>
      <c r="C140" s="87"/>
      <c r="D140" s="267"/>
    </row>
    <row r="141" spans="1:7">
      <c r="A141" s="96"/>
      <c r="B141" s="85"/>
      <c r="C141" s="104"/>
    </row>
    <row r="142" spans="1:7">
      <c r="A142" s="96"/>
      <c r="B142" s="267"/>
      <c r="C142" s="87"/>
    </row>
    <row r="143" spans="1:7">
      <c r="A143" s="96"/>
      <c r="B143" s="267"/>
      <c r="C143" s="87"/>
    </row>
    <row r="144" spans="1:7">
      <c r="A144" s="96"/>
      <c r="B144" s="267"/>
      <c r="C144" s="87"/>
    </row>
    <row r="145" spans="1:3">
      <c r="A145" s="96"/>
      <c r="B145" s="85"/>
      <c r="C145" s="87"/>
    </row>
    <row r="146" spans="1:3">
      <c r="A146" s="96"/>
      <c r="B146" s="85"/>
      <c r="C146" s="104"/>
    </row>
    <row r="147" spans="1:3">
      <c r="A147" s="96"/>
      <c r="B147" s="85"/>
      <c r="C147" s="87"/>
    </row>
  </sheetData>
  <autoFilter ref="A13:G123"/>
  <mergeCells count="5">
    <mergeCell ref="A1:G1"/>
    <mergeCell ref="A2:G2"/>
    <mergeCell ref="A123:G123"/>
    <mergeCell ref="A3:G3"/>
    <mergeCell ref="B4:G4"/>
  </mergeCells>
  <printOptions horizontalCentered="1"/>
  <pageMargins left="0.98425196850393704" right="0.98425196850393704" top="0.78740157480314965" bottom="3.9370078740157481" header="0.51181102362204722" footer="3.3464566929133861"/>
  <pageSetup paperSize="9" scale="93" firstPageNumber="33" orientation="portrait" blackAndWhite="1" useFirstPageNumber="1" r:id="rId1"/>
  <headerFooter alignWithMargins="0">
    <oddHeader xml:space="preserve">&amp;C   </oddHeader>
    <oddFooter>&amp;C&amp;"Times New Roman,Bold" &amp;P</oddFooter>
  </headerFooter>
  <rowBreaks count="2" manualBreakCount="2">
    <brk id="81" max="6" man="1"/>
    <brk id="123" max="7" man="1"/>
  </rowBreaks>
</worksheet>
</file>

<file path=xl/worksheets/sheet2.xml><?xml version="1.0" encoding="utf-8"?>
<worksheet xmlns="http://schemas.openxmlformats.org/spreadsheetml/2006/main" xmlns:r="http://schemas.openxmlformats.org/officeDocument/2006/relationships">
  <sheetPr syncVertical="1" syncRef="A64" transitionEvaluation="1" codeName="Sheet6">
    <tabColor rgb="FFFF0000"/>
  </sheetPr>
  <dimension ref="A1:H84"/>
  <sheetViews>
    <sheetView view="pageBreakPreview" topLeftCell="A64" zoomScaleSheetLayoutView="100" workbookViewId="0">
      <selection activeCell="A79" sqref="A79:XFD84"/>
    </sheetView>
  </sheetViews>
  <sheetFormatPr defaultColWidth="12.44140625" defaultRowHeight="13.2"/>
  <cols>
    <col min="1" max="1" width="6" style="818" customWidth="1"/>
    <col min="2" max="2" width="7.6640625" style="748" customWidth="1"/>
    <col min="3" max="3" width="28.33203125" style="1241" customWidth="1"/>
    <col min="4" max="4" width="8.33203125" style="1241" customWidth="1"/>
    <col min="5" max="5" width="9.44140625" style="1241" customWidth="1"/>
    <col min="6" max="6" width="9.6640625" style="1241" customWidth="1"/>
    <col min="7" max="7" width="8.5546875" style="1241" customWidth="1"/>
    <col min="8" max="8" width="3.6640625" style="1241" customWidth="1"/>
    <col min="9" max="9" width="5.6640625" style="1241" customWidth="1"/>
    <col min="10" max="16384" width="12.44140625" style="1241"/>
  </cols>
  <sheetData>
    <row r="1" spans="1:8">
      <c r="A1" s="1669" t="s">
        <v>111</v>
      </c>
      <c r="B1" s="1669"/>
      <c r="C1" s="1669"/>
      <c r="D1" s="1669"/>
      <c r="E1" s="1669"/>
      <c r="F1" s="1669"/>
      <c r="G1" s="1669"/>
      <c r="H1" s="1238"/>
    </row>
    <row r="2" spans="1:8">
      <c r="A2" s="1669" t="s">
        <v>829</v>
      </c>
      <c r="B2" s="1669"/>
      <c r="C2" s="1669"/>
      <c r="D2" s="1669"/>
      <c r="E2" s="1669"/>
      <c r="F2" s="1669"/>
      <c r="G2" s="1669"/>
      <c r="H2" s="1238"/>
    </row>
    <row r="3" spans="1:8" s="818" customFormat="1">
      <c r="A3" s="1670" t="s">
        <v>830</v>
      </c>
      <c r="B3" s="1670"/>
      <c r="C3" s="1670"/>
      <c r="D3" s="1670"/>
      <c r="E3" s="1670"/>
      <c r="F3" s="1670"/>
      <c r="G3" s="1670"/>
      <c r="H3" s="1236"/>
    </row>
    <row r="4" spans="1:8" s="818" customFormat="1">
      <c r="A4" s="1419"/>
      <c r="B4" s="1419"/>
      <c r="C4" s="1419"/>
      <c r="D4" s="1419"/>
      <c r="E4" s="1419"/>
      <c r="F4" s="1419"/>
      <c r="G4" s="1419"/>
      <c r="H4" s="1419"/>
    </row>
    <row r="5" spans="1:8">
      <c r="B5" s="27"/>
      <c r="C5" s="27"/>
      <c r="D5" s="33"/>
      <c r="E5" s="34" t="s">
        <v>4</v>
      </c>
      <c r="F5" s="34" t="s">
        <v>5</v>
      </c>
      <c r="G5" s="34" t="s">
        <v>110</v>
      </c>
      <c r="H5" s="30"/>
    </row>
    <row r="6" spans="1:8">
      <c r="B6" s="35" t="s">
        <v>6</v>
      </c>
      <c r="C6" s="27" t="s">
        <v>7</v>
      </c>
      <c r="D6" s="36" t="s">
        <v>52</v>
      </c>
      <c r="E6" s="29">
        <v>753372</v>
      </c>
      <c r="F6" s="29">
        <v>38654</v>
      </c>
      <c r="G6" s="29">
        <f>SUM(E6:F6)</f>
        <v>792026</v>
      </c>
      <c r="H6" s="29"/>
    </row>
    <row r="7" spans="1:8">
      <c r="B7" s="35" t="s">
        <v>8</v>
      </c>
      <c r="C7" s="37" t="s">
        <v>9</v>
      </c>
      <c r="D7" s="38"/>
      <c r="E7" s="30"/>
      <c r="F7" s="30"/>
      <c r="G7" s="29"/>
      <c r="H7" s="30"/>
    </row>
    <row r="8" spans="1:8">
      <c r="B8" s="35"/>
      <c r="C8" s="37" t="s">
        <v>106</v>
      </c>
      <c r="D8" s="38" t="s">
        <v>52</v>
      </c>
      <c r="E8" s="30">
        <f>G73</f>
        <v>63980</v>
      </c>
      <c r="F8" s="227">
        <v>0</v>
      </c>
      <c r="G8" s="30">
        <f t="shared" ref="G8" si="0">SUM(E8:F8)</f>
        <v>63980</v>
      </c>
      <c r="H8" s="30"/>
    </row>
    <row r="9" spans="1:8">
      <c r="B9" s="39" t="s">
        <v>51</v>
      </c>
      <c r="C9" s="27" t="s">
        <v>20</v>
      </c>
      <c r="D9" s="40" t="s">
        <v>52</v>
      </c>
      <c r="E9" s="41">
        <f>SUM(E6:E8)</f>
        <v>817352</v>
      </c>
      <c r="F9" s="41">
        <f>SUM(F6:F8)</f>
        <v>38654</v>
      </c>
      <c r="G9" s="41">
        <f>SUM(E9:F9)</f>
        <v>856006</v>
      </c>
      <c r="H9" s="29"/>
    </row>
    <row r="10" spans="1:8">
      <c r="A10" s="1242"/>
      <c r="B10" s="35"/>
      <c r="C10" s="27"/>
      <c r="D10" s="28"/>
      <c r="E10" s="28"/>
      <c r="F10" s="36"/>
      <c r="G10" s="28"/>
      <c r="H10" s="28"/>
    </row>
    <row r="11" spans="1:8">
      <c r="A11" s="1242"/>
      <c r="B11" s="35" t="s">
        <v>21</v>
      </c>
      <c r="C11" s="27" t="s">
        <v>22</v>
      </c>
      <c r="D11" s="27"/>
      <c r="E11" s="27"/>
      <c r="F11" s="42"/>
      <c r="G11" s="27"/>
      <c r="H11" s="27"/>
    </row>
    <row r="12" spans="1:8" s="1" customFormat="1" ht="15" customHeight="1">
      <c r="A12" s="2"/>
      <c r="B12" s="3"/>
      <c r="C12" s="283"/>
      <c r="D12" s="1671"/>
      <c r="E12" s="1671"/>
      <c r="F12" s="1671"/>
      <c r="G12" s="1671"/>
      <c r="H12" s="1237"/>
    </row>
    <row r="13" spans="1:8" s="1" customFormat="1" ht="13.8" thickBot="1">
      <c r="A13" s="43"/>
      <c r="B13" s="1668" t="s">
        <v>98</v>
      </c>
      <c r="C13" s="1668"/>
      <c r="D13" s="1668"/>
      <c r="E13" s="1668"/>
      <c r="F13" s="1668"/>
      <c r="G13" s="1668"/>
      <c r="H13" s="619"/>
    </row>
    <row r="14" spans="1:8" s="1" customFormat="1" ht="14.4" thickTop="1" thickBot="1">
      <c r="A14" s="43"/>
      <c r="B14" s="281"/>
      <c r="C14" s="281" t="s">
        <v>23</v>
      </c>
      <c r="D14" s="1332"/>
      <c r="E14" s="281"/>
      <c r="F14" s="281"/>
      <c r="G14" s="44" t="s">
        <v>110</v>
      </c>
      <c r="H14" s="38"/>
    </row>
    <row r="15" spans="1:8" s="1" customFormat="1" ht="13.8" thickTop="1">
      <c r="A15" s="818"/>
      <c r="B15" s="748"/>
      <c r="C15" s="819" t="s">
        <v>55</v>
      </c>
      <c r="D15" s="816"/>
      <c r="E15" s="336"/>
      <c r="F15" s="336"/>
      <c r="G15" s="820"/>
      <c r="H15" s="4"/>
    </row>
    <row r="16" spans="1:8" s="1" customFormat="1">
      <c r="A16" s="818" t="s">
        <v>56</v>
      </c>
      <c r="B16" s="821">
        <v>2403</v>
      </c>
      <c r="C16" s="819" t="s">
        <v>187</v>
      </c>
      <c r="D16" s="836"/>
      <c r="E16" s="336"/>
      <c r="F16" s="336"/>
      <c r="G16" s="137"/>
      <c r="H16" s="820"/>
    </row>
    <row r="17" spans="1:8" s="1" customFormat="1">
      <c r="A17" s="818"/>
      <c r="B17" s="822">
        <v>1E-3</v>
      </c>
      <c r="C17" s="823" t="s">
        <v>57</v>
      </c>
      <c r="D17" s="836"/>
      <c r="E17" s="805"/>
      <c r="F17" s="805"/>
      <c r="G17" s="600"/>
      <c r="H17" s="137"/>
    </row>
    <row r="18" spans="1:8" s="1" customFormat="1">
      <c r="A18" s="818"/>
      <c r="B18" s="824">
        <v>60</v>
      </c>
      <c r="C18" s="825" t="s">
        <v>366</v>
      </c>
      <c r="D18" s="834"/>
      <c r="E18" s="336"/>
      <c r="F18" s="336"/>
      <c r="G18" s="250"/>
      <c r="H18" s="600"/>
    </row>
    <row r="19" spans="1:8" s="1" customFormat="1">
      <c r="A19" s="818"/>
      <c r="B19" s="826">
        <v>44</v>
      </c>
      <c r="C19" s="825" t="s">
        <v>59</v>
      </c>
      <c r="D19" s="1293"/>
      <c r="E19" s="336"/>
      <c r="F19" s="336"/>
      <c r="G19" s="250"/>
      <c r="H19" s="250"/>
    </row>
    <row r="20" spans="1:8" s="1" customFormat="1">
      <c r="A20" s="818"/>
      <c r="B20" s="827" t="s">
        <v>367</v>
      </c>
      <c r="C20" s="825" t="s">
        <v>357</v>
      </c>
      <c r="D20" s="1293"/>
      <c r="E20" s="286"/>
      <c r="F20" s="294"/>
      <c r="G20" s="828">
        <v>9257</v>
      </c>
      <c r="H20" s="250"/>
    </row>
    <row r="21" spans="1:8" s="1" customFormat="1">
      <c r="A21" s="842" t="s">
        <v>51</v>
      </c>
      <c r="B21" s="1310">
        <v>44</v>
      </c>
      <c r="C21" s="296" t="s">
        <v>59</v>
      </c>
      <c r="D21" s="1293"/>
      <c r="E21" s="288"/>
      <c r="F21" s="292"/>
      <c r="G21" s="1263">
        <f>G20</f>
        <v>9257</v>
      </c>
      <c r="H21" s="285"/>
    </row>
    <row r="22" spans="1:8" s="1" customFormat="1" ht="12" customHeight="1">
      <c r="A22" s="829"/>
      <c r="B22" s="830"/>
      <c r="C22" s="1293"/>
      <c r="D22" s="1293"/>
      <c r="E22" s="831"/>
      <c r="F22" s="287"/>
      <c r="G22" s="831"/>
      <c r="H22" s="831"/>
    </row>
    <row r="23" spans="1:8" s="1" customFormat="1">
      <c r="A23" s="829"/>
      <c r="B23" s="830">
        <v>45</v>
      </c>
      <c r="C23" s="1293" t="s">
        <v>12</v>
      </c>
      <c r="D23" s="1293"/>
      <c r="E23" s="831"/>
      <c r="F23" s="287"/>
      <c r="G23" s="831"/>
      <c r="H23" s="831"/>
    </row>
    <row r="24" spans="1:8" s="1" customFormat="1">
      <c r="A24" s="829"/>
      <c r="B24" s="832" t="s">
        <v>370</v>
      </c>
      <c r="C24" s="1293" t="s">
        <v>357</v>
      </c>
      <c r="D24" s="1293"/>
      <c r="E24" s="285"/>
      <c r="F24" s="287"/>
      <c r="G24" s="831">
        <v>1512</v>
      </c>
      <c r="H24" s="831"/>
    </row>
    <row r="25" spans="1:8" s="1" customFormat="1">
      <c r="A25" s="842" t="s">
        <v>51</v>
      </c>
      <c r="B25" s="1310">
        <v>45</v>
      </c>
      <c r="C25" s="296" t="s">
        <v>12</v>
      </c>
      <c r="D25" s="1293"/>
      <c r="E25" s="288"/>
      <c r="F25" s="292"/>
      <c r="G25" s="1263">
        <f>G24</f>
        <v>1512</v>
      </c>
      <c r="H25" s="285"/>
    </row>
    <row r="26" spans="1:8" s="1" customFormat="1">
      <c r="A26" s="842" t="s">
        <v>51</v>
      </c>
      <c r="B26" s="1310">
        <v>60</v>
      </c>
      <c r="C26" s="296" t="s">
        <v>366</v>
      </c>
      <c r="D26" s="1293"/>
      <c r="E26" s="1263"/>
      <c r="F26" s="1263"/>
      <c r="G26" s="1263">
        <f>G25+G21</f>
        <v>10769</v>
      </c>
      <c r="H26" s="285"/>
    </row>
    <row r="27" spans="1:8" s="1" customFormat="1">
      <c r="A27" s="842" t="s">
        <v>51</v>
      </c>
      <c r="B27" s="1311">
        <v>1E-3</v>
      </c>
      <c r="C27" s="1312" t="s">
        <v>57</v>
      </c>
      <c r="D27" s="834"/>
      <c r="E27" s="1263"/>
      <c r="F27" s="1267"/>
      <c r="G27" s="1263">
        <f>G26</f>
        <v>10769</v>
      </c>
      <c r="H27" s="285"/>
    </row>
    <row r="28" spans="1:8" s="1" customFormat="1" ht="12" customHeight="1">
      <c r="A28" s="829"/>
      <c r="B28" s="835"/>
      <c r="C28" s="836"/>
      <c r="D28" s="836"/>
      <c r="E28" s="831"/>
      <c r="F28" s="287"/>
      <c r="G28" s="831"/>
      <c r="H28" s="831"/>
    </row>
    <row r="29" spans="1:8" s="1" customFormat="1">
      <c r="A29" s="829"/>
      <c r="B29" s="833">
        <v>0.10100000000000001</v>
      </c>
      <c r="C29" s="1672" t="s">
        <v>188</v>
      </c>
      <c r="D29" s="1672"/>
      <c r="E29" s="831"/>
      <c r="F29" s="287"/>
      <c r="G29" s="831"/>
      <c r="H29" s="831"/>
    </row>
    <row r="30" spans="1:8" s="1240" customFormat="1" ht="13.2" customHeight="1">
      <c r="A30" s="829"/>
      <c r="B30" s="138">
        <v>61</v>
      </c>
      <c r="C30" s="1663" t="s">
        <v>375</v>
      </c>
      <c r="D30" s="1663"/>
      <c r="E30" s="831"/>
      <c r="F30" s="287"/>
      <c r="G30" s="831"/>
      <c r="H30" s="831"/>
    </row>
    <row r="31" spans="1:8" s="1240" customFormat="1">
      <c r="A31" s="829"/>
      <c r="B31" s="138">
        <v>44</v>
      </c>
      <c r="C31" s="1293" t="s">
        <v>59</v>
      </c>
      <c r="D31" s="1293"/>
      <c r="E31" s="831"/>
      <c r="F31" s="287"/>
      <c r="G31" s="831"/>
      <c r="H31" s="831"/>
    </row>
    <row r="32" spans="1:8" s="1240" customFormat="1">
      <c r="A32" s="829"/>
      <c r="B32" s="832" t="s">
        <v>376</v>
      </c>
      <c r="C32" s="1418" t="s">
        <v>361</v>
      </c>
      <c r="D32" s="1293"/>
      <c r="E32" s="291"/>
      <c r="F32" s="290"/>
      <c r="G32" s="837">
        <v>1232</v>
      </c>
      <c r="H32" s="287"/>
    </row>
    <row r="33" spans="1:8" s="1239" customFormat="1">
      <c r="A33" s="1244" t="s">
        <v>51</v>
      </c>
      <c r="B33" s="1243">
        <v>44</v>
      </c>
      <c r="C33" s="296" t="s">
        <v>59</v>
      </c>
      <c r="D33" s="1293"/>
      <c r="E33" s="288"/>
      <c r="F33" s="292"/>
      <c r="G33" s="1263">
        <f>G32</f>
        <v>1232</v>
      </c>
      <c r="H33" s="285"/>
    </row>
    <row r="34" spans="1:8" s="1239" customFormat="1" ht="12" customHeight="1">
      <c r="A34" s="818"/>
      <c r="B34" s="748"/>
      <c r="C34" s="1293"/>
      <c r="D34" s="1293"/>
      <c r="E34" s="831"/>
      <c r="F34" s="287"/>
      <c r="G34" s="831"/>
      <c r="H34" s="831"/>
    </row>
    <row r="35" spans="1:8" s="1239" customFormat="1">
      <c r="A35" s="818"/>
      <c r="B35" s="748">
        <v>45</v>
      </c>
      <c r="C35" s="1293" t="s">
        <v>12</v>
      </c>
      <c r="D35" s="1293"/>
      <c r="E35" s="831"/>
      <c r="F35" s="287"/>
      <c r="G35" s="831"/>
      <c r="H35" s="831"/>
    </row>
    <row r="36" spans="1:8" s="1239" customFormat="1">
      <c r="A36" s="818"/>
      <c r="B36" s="827" t="s">
        <v>377</v>
      </c>
      <c r="C36" s="825" t="s">
        <v>357</v>
      </c>
      <c r="D36" s="1293"/>
      <c r="E36" s="286"/>
      <c r="F36" s="287"/>
      <c r="G36" s="828">
        <v>15523</v>
      </c>
      <c r="H36" s="828"/>
    </row>
    <row r="37" spans="1:8" s="1239" customFormat="1">
      <c r="A37" s="818"/>
      <c r="B37" s="827" t="s">
        <v>378</v>
      </c>
      <c r="C37" s="825" t="s">
        <v>361</v>
      </c>
      <c r="D37" s="1293"/>
      <c r="E37" s="285"/>
      <c r="F37" s="294"/>
      <c r="G37" s="286">
        <v>1060</v>
      </c>
      <c r="H37" s="286"/>
    </row>
    <row r="38" spans="1:8" s="1239" customFormat="1">
      <c r="A38" s="842" t="s">
        <v>51</v>
      </c>
      <c r="B38" s="843">
        <v>45</v>
      </c>
      <c r="C38" s="296" t="s">
        <v>12</v>
      </c>
      <c r="D38" s="1418"/>
      <c r="E38" s="288"/>
      <c r="F38" s="292"/>
      <c r="G38" s="1263">
        <f>SUM(G36:G37)</f>
        <v>16583</v>
      </c>
      <c r="H38" s="285"/>
    </row>
    <row r="39" spans="1:8" s="1239" customFormat="1" ht="12" customHeight="1">
      <c r="A39" s="829"/>
      <c r="B39" s="138"/>
      <c r="C39" s="1418"/>
      <c r="D39" s="1418"/>
      <c r="E39" s="831"/>
      <c r="F39" s="287"/>
      <c r="G39" s="831"/>
      <c r="H39" s="831"/>
    </row>
    <row r="40" spans="1:8" s="1239" customFormat="1">
      <c r="A40" s="829"/>
      <c r="B40" s="138">
        <v>46</v>
      </c>
      <c r="C40" s="1418" t="s">
        <v>13</v>
      </c>
      <c r="D40" s="1418"/>
      <c r="E40" s="831"/>
      <c r="F40" s="287"/>
      <c r="G40" s="831"/>
      <c r="H40" s="831"/>
    </row>
    <row r="41" spans="1:8" s="1239" customFormat="1">
      <c r="A41" s="829"/>
      <c r="B41" s="832" t="s">
        <v>379</v>
      </c>
      <c r="C41" s="1293" t="s">
        <v>361</v>
      </c>
      <c r="D41" s="1293"/>
      <c r="E41" s="285"/>
      <c r="F41" s="294"/>
      <c r="G41" s="286">
        <v>848</v>
      </c>
      <c r="H41" s="286"/>
    </row>
    <row r="42" spans="1:8" s="1239" customFormat="1">
      <c r="A42" s="1313" t="s">
        <v>51</v>
      </c>
      <c r="B42" s="1314">
        <v>46</v>
      </c>
      <c r="C42" s="1315" t="s">
        <v>13</v>
      </c>
      <c r="D42" s="808"/>
      <c r="E42" s="288"/>
      <c r="F42" s="292"/>
      <c r="G42" s="1263">
        <f>G41</f>
        <v>848</v>
      </c>
      <c r="H42" s="285"/>
    </row>
    <row r="43" spans="1:8" s="1239" customFormat="1">
      <c r="A43" s="829"/>
      <c r="B43" s="138"/>
      <c r="C43" s="1293"/>
      <c r="D43" s="1293"/>
      <c r="E43" s="831"/>
      <c r="F43" s="287"/>
      <c r="G43" s="831"/>
      <c r="H43" s="831"/>
    </row>
    <row r="44" spans="1:8">
      <c r="A44" s="829"/>
      <c r="B44" s="138">
        <v>48</v>
      </c>
      <c r="C44" s="1293" t="s">
        <v>15</v>
      </c>
      <c r="D44" s="836"/>
      <c r="E44" s="831"/>
      <c r="F44" s="287"/>
      <c r="G44" s="831"/>
      <c r="H44" s="285"/>
    </row>
    <row r="45" spans="1:8">
      <c r="A45" s="829"/>
      <c r="B45" s="832" t="s">
        <v>380</v>
      </c>
      <c r="C45" s="1293" t="s">
        <v>357</v>
      </c>
      <c r="D45" s="836"/>
      <c r="E45" s="285"/>
      <c r="F45" s="287"/>
      <c r="G45" s="831">
        <v>15319</v>
      </c>
      <c r="H45" s="831"/>
    </row>
    <row r="46" spans="1:8">
      <c r="A46" s="829"/>
      <c r="B46" s="832" t="s">
        <v>381</v>
      </c>
      <c r="C46" s="1293" t="s">
        <v>361</v>
      </c>
      <c r="D46" s="836"/>
      <c r="E46" s="291"/>
      <c r="F46" s="290"/>
      <c r="G46" s="291">
        <v>9702</v>
      </c>
      <c r="H46" s="831"/>
    </row>
    <row r="47" spans="1:8">
      <c r="A47" s="842" t="s">
        <v>51</v>
      </c>
      <c r="B47" s="843">
        <v>48</v>
      </c>
      <c r="C47" s="296" t="s">
        <v>15</v>
      </c>
      <c r="D47" s="1293"/>
      <c r="E47" s="291"/>
      <c r="F47" s="290"/>
      <c r="G47" s="1262">
        <f>SUM(G45:G46)</f>
        <v>25021</v>
      </c>
      <c r="H47" s="285"/>
    </row>
    <row r="48" spans="1:8">
      <c r="A48" s="842" t="s">
        <v>51</v>
      </c>
      <c r="B48" s="843">
        <v>61</v>
      </c>
      <c r="C48" s="1674" t="s">
        <v>375</v>
      </c>
      <c r="D48" s="1674"/>
      <c r="E48" s="288"/>
      <c r="F48" s="288"/>
      <c r="G48" s="288">
        <f>G47+G42+G38+G33</f>
        <v>43684</v>
      </c>
      <c r="H48" s="285"/>
    </row>
    <row r="49" spans="1:8">
      <c r="A49" s="842" t="s">
        <v>51</v>
      </c>
      <c r="B49" s="1311">
        <v>0.10100000000000001</v>
      </c>
      <c r="C49" s="1673" t="s">
        <v>188</v>
      </c>
      <c r="D49" s="1673"/>
      <c r="E49" s="288"/>
      <c r="F49" s="288"/>
      <c r="G49" s="288">
        <f>G48</f>
        <v>43684</v>
      </c>
      <c r="H49" s="828"/>
    </row>
    <row r="50" spans="1:8">
      <c r="A50" s="829"/>
      <c r="B50" s="833"/>
      <c r="C50" s="836"/>
      <c r="D50" s="1293"/>
      <c r="E50" s="831"/>
      <c r="F50" s="287"/>
      <c r="G50" s="831"/>
      <c r="H50" s="831"/>
    </row>
    <row r="51" spans="1:8">
      <c r="A51" s="829"/>
      <c r="B51" s="833">
        <v>0.10199999999999999</v>
      </c>
      <c r="C51" s="836" t="s">
        <v>382</v>
      </c>
      <c r="D51" s="1293"/>
      <c r="E51" s="831"/>
      <c r="F51" s="287"/>
      <c r="G51" s="831"/>
      <c r="H51" s="831"/>
    </row>
    <row r="52" spans="1:8">
      <c r="A52" s="829"/>
      <c r="B52" s="838">
        <v>67</v>
      </c>
      <c r="C52" s="1293" t="s">
        <v>384</v>
      </c>
      <c r="D52" s="836"/>
      <c r="E52" s="831"/>
      <c r="F52" s="287"/>
      <c r="G52" s="831"/>
      <c r="H52" s="831"/>
    </row>
    <row r="53" spans="1:8">
      <c r="A53" s="829"/>
      <c r="B53" s="838" t="s">
        <v>385</v>
      </c>
      <c r="C53" s="1293" t="s">
        <v>357</v>
      </c>
      <c r="D53" s="836"/>
      <c r="E53" s="286"/>
      <c r="F53" s="287"/>
      <c r="G53" s="831">
        <v>4201</v>
      </c>
      <c r="H53" s="828"/>
    </row>
    <row r="54" spans="1:8">
      <c r="A54" s="842" t="s">
        <v>51</v>
      </c>
      <c r="B54" s="1317">
        <v>67</v>
      </c>
      <c r="C54" s="296" t="s">
        <v>384</v>
      </c>
      <c r="D54" s="76"/>
      <c r="E54" s="288"/>
      <c r="F54" s="292"/>
      <c r="G54" s="1263">
        <f>G53</f>
        <v>4201</v>
      </c>
      <c r="H54" s="287"/>
    </row>
    <row r="55" spans="1:8">
      <c r="A55" s="842" t="s">
        <v>51</v>
      </c>
      <c r="B55" s="1311">
        <v>0.10199999999999999</v>
      </c>
      <c r="C55" s="1316" t="s">
        <v>382</v>
      </c>
      <c r="D55" s="1293"/>
      <c r="E55" s="288"/>
      <c r="F55" s="288"/>
      <c r="G55" s="288">
        <f>G54</f>
        <v>4201</v>
      </c>
      <c r="H55" s="828"/>
    </row>
    <row r="56" spans="1:8">
      <c r="A56" s="829"/>
      <c r="B56" s="839"/>
      <c r="C56" s="836"/>
      <c r="D56" s="1293"/>
      <c r="E56" s="831"/>
      <c r="F56" s="287"/>
      <c r="G56" s="831"/>
      <c r="H56" s="831"/>
    </row>
    <row r="57" spans="1:8" ht="14.85" customHeight="1">
      <c r="A57" s="829"/>
      <c r="B57" s="841">
        <v>0.106</v>
      </c>
      <c r="C57" s="836" t="s">
        <v>884</v>
      </c>
      <c r="D57" s="1293"/>
      <c r="E57" s="828"/>
      <c r="F57" s="294"/>
      <c r="G57" s="828"/>
      <c r="H57" s="831"/>
    </row>
    <row r="58" spans="1:8" ht="14.85" customHeight="1">
      <c r="A58" s="138" t="s">
        <v>307</v>
      </c>
      <c r="B58" s="747">
        <v>73</v>
      </c>
      <c r="C58" s="1663" t="s">
        <v>1007</v>
      </c>
      <c r="D58" s="1663"/>
      <c r="E58" s="287"/>
      <c r="F58" s="285"/>
      <c r="G58" s="285"/>
      <c r="H58" s="828"/>
    </row>
    <row r="59" spans="1:8" s="1424" customFormat="1" ht="27.6" customHeight="1">
      <c r="A59" s="1423"/>
      <c r="B59" s="747" t="s">
        <v>677</v>
      </c>
      <c r="C59" s="1663" t="s">
        <v>1008</v>
      </c>
      <c r="D59" s="1663"/>
      <c r="E59" s="291"/>
      <c r="F59" s="291"/>
      <c r="G59" s="291">
        <v>5000</v>
      </c>
      <c r="H59" s="828" t="s">
        <v>303</v>
      </c>
    </row>
    <row r="60" spans="1:8" ht="14.85" customHeight="1">
      <c r="A60" s="842" t="s">
        <v>51</v>
      </c>
      <c r="B60" s="747">
        <v>73</v>
      </c>
      <c r="C60" s="1663" t="s">
        <v>1007</v>
      </c>
      <c r="D60" s="1663"/>
      <c r="E60" s="291"/>
      <c r="F60" s="291"/>
      <c r="G60" s="291">
        <f>G59</f>
        <v>5000</v>
      </c>
      <c r="H60" s="287"/>
    </row>
    <row r="61" spans="1:8" ht="14.85" customHeight="1">
      <c r="A61" s="842" t="s">
        <v>51</v>
      </c>
      <c r="B61" s="1318">
        <v>0.106</v>
      </c>
      <c r="C61" s="836" t="s">
        <v>884</v>
      </c>
      <c r="D61" s="1293"/>
      <c r="E61" s="291"/>
      <c r="F61" s="291"/>
      <c r="G61" s="291">
        <f>G60</f>
        <v>5000</v>
      </c>
      <c r="H61" s="285"/>
    </row>
    <row r="62" spans="1:8" ht="14.85" customHeight="1">
      <c r="A62" s="1320" t="s">
        <v>51</v>
      </c>
      <c r="B62" s="1321">
        <v>2403</v>
      </c>
      <c r="C62" s="1316" t="s">
        <v>187</v>
      </c>
      <c r="D62" s="836"/>
      <c r="E62" s="288"/>
      <c r="F62" s="288"/>
      <c r="G62" s="288">
        <f>G61+G55+G49+G27</f>
        <v>63654</v>
      </c>
      <c r="H62" s="831"/>
    </row>
    <row r="63" spans="1:8">
      <c r="A63" s="249"/>
      <c r="B63" s="839"/>
      <c r="C63" s="836"/>
      <c r="D63" s="834"/>
      <c r="E63" s="831"/>
      <c r="F63" s="287"/>
      <c r="G63" s="831"/>
      <c r="H63" s="831"/>
    </row>
    <row r="64" spans="1:8">
      <c r="A64" s="829" t="s">
        <v>56</v>
      </c>
      <c r="B64" s="839">
        <v>2404</v>
      </c>
      <c r="C64" s="836" t="s">
        <v>386</v>
      </c>
      <c r="D64" s="1293"/>
      <c r="E64" s="831"/>
      <c r="F64" s="287"/>
      <c r="G64" s="831"/>
      <c r="H64" s="831"/>
    </row>
    <row r="65" spans="1:8">
      <c r="A65" s="829"/>
      <c r="B65" s="844">
        <v>1E-3</v>
      </c>
      <c r="C65" s="834" t="s">
        <v>57</v>
      </c>
      <c r="D65" s="1293"/>
      <c r="E65" s="831"/>
      <c r="F65" s="287"/>
      <c r="G65" s="831"/>
      <c r="H65" s="831"/>
    </row>
    <row r="66" spans="1:8">
      <c r="A66" s="829"/>
      <c r="B66" s="838">
        <v>60</v>
      </c>
      <c r="C66" s="1293" t="s">
        <v>366</v>
      </c>
      <c r="D66" s="1293"/>
      <c r="E66" s="831"/>
      <c r="F66" s="287"/>
      <c r="G66" s="831"/>
      <c r="H66" s="831"/>
    </row>
    <row r="67" spans="1:8">
      <c r="A67" s="829"/>
      <c r="B67" s="838">
        <v>44</v>
      </c>
      <c r="C67" s="1293" t="s">
        <v>59</v>
      </c>
      <c r="D67" s="1293"/>
      <c r="E67" s="831"/>
      <c r="F67" s="287"/>
      <c r="G67" s="831"/>
      <c r="H67" s="285"/>
    </row>
    <row r="68" spans="1:8">
      <c r="A68" s="829"/>
      <c r="B68" s="832" t="s">
        <v>367</v>
      </c>
      <c r="C68" s="1293" t="s">
        <v>357</v>
      </c>
      <c r="D68" s="1293"/>
      <c r="E68" s="286"/>
      <c r="F68" s="291"/>
      <c r="G68" s="291">
        <v>326</v>
      </c>
      <c r="H68" s="831"/>
    </row>
    <row r="69" spans="1:8">
      <c r="A69" s="842" t="s">
        <v>51</v>
      </c>
      <c r="B69" s="1317">
        <v>44</v>
      </c>
      <c r="C69" s="296" t="s">
        <v>59</v>
      </c>
      <c r="D69" s="1293"/>
      <c r="E69" s="288"/>
      <c r="F69" s="288"/>
      <c r="G69" s="1263">
        <f>G68</f>
        <v>326</v>
      </c>
      <c r="H69" s="828"/>
    </row>
    <row r="70" spans="1:8">
      <c r="A70" s="842" t="s">
        <v>51</v>
      </c>
      <c r="B70" s="1317">
        <v>60</v>
      </c>
      <c r="C70" s="296" t="s">
        <v>366</v>
      </c>
      <c r="D70" s="834"/>
      <c r="E70" s="288"/>
      <c r="F70" s="288"/>
      <c r="G70" s="288">
        <f>G69</f>
        <v>326</v>
      </c>
      <c r="H70" s="285"/>
    </row>
    <row r="71" spans="1:8">
      <c r="A71" s="842" t="s">
        <v>51</v>
      </c>
      <c r="B71" s="1322">
        <v>1E-3</v>
      </c>
      <c r="C71" s="1312" t="s">
        <v>57</v>
      </c>
      <c r="D71" s="836"/>
      <c r="E71" s="291"/>
      <c r="F71" s="291"/>
      <c r="G71" s="1262">
        <f>G70</f>
        <v>326</v>
      </c>
      <c r="H71" s="831"/>
    </row>
    <row r="72" spans="1:8">
      <c r="A72" s="1313" t="s">
        <v>51</v>
      </c>
      <c r="B72" s="1323">
        <v>2404</v>
      </c>
      <c r="C72" s="1319" t="s">
        <v>386</v>
      </c>
      <c r="D72" s="1422"/>
      <c r="E72" s="840"/>
      <c r="F72" s="840"/>
      <c r="G72" s="840">
        <f>G71</f>
        <v>326</v>
      </c>
      <c r="H72" s="285"/>
    </row>
    <row r="73" spans="1:8">
      <c r="A73" s="1324" t="s">
        <v>51</v>
      </c>
      <c r="B73" s="1325"/>
      <c r="C73" s="1326" t="s">
        <v>55</v>
      </c>
      <c r="D73" s="1420"/>
      <c r="E73" s="837"/>
      <c r="F73" s="837"/>
      <c r="G73" s="837">
        <f>G72+G62</f>
        <v>63980</v>
      </c>
      <c r="H73" s="831"/>
    </row>
    <row r="74" spans="1:8">
      <c r="A74" s="1324" t="s">
        <v>51</v>
      </c>
      <c r="B74" s="1325"/>
      <c r="C74" s="1327" t="s">
        <v>52</v>
      </c>
      <c r="D74" s="1421"/>
      <c r="E74" s="288"/>
      <c r="F74" s="288"/>
      <c r="G74" s="288">
        <f t="shared" ref="G74" si="1">G73</f>
        <v>63980</v>
      </c>
      <c r="H74" s="285"/>
    </row>
    <row r="75" spans="1:8">
      <c r="A75" s="847" t="s">
        <v>307</v>
      </c>
      <c r="B75" s="1425" t="s">
        <v>963</v>
      </c>
      <c r="C75" s="848"/>
      <c r="D75" s="846"/>
      <c r="E75" s="807"/>
      <c r="F75" s="807"/>
      <c r="G75" s="849"/>
      <c r="H75" s="831"/>
    </row>
    <row r="76" spans="1:8">
      <c r="A76" s="168" t="s">
        <v>1013</v>
      </c>
      <c r="B76" s="52"/>
      <c r="C76" s="399"/>
      <c r="D76" s="846"/>
      <c r="E76" s="287"/>
      <c r="F76" s="287"/>
      <c r="G76" s="831"/>
      <c r="H76" s="831"/>
    </row>
    <row r="77" spans="1:8" ht="15.6" customHeight="1">
      <c r="A77" s="1540" t="s">
        <v>1014</v>
      </c>
      <c r="B77" s="1663" t="s">
        <v>1015</v>
      </c>
      <c r="C77" s="1663"/>
      <c r="D77" s="1663"/>
      <c r="E77" s="287"/>
      <c r="F77" s="287"/>
      <c r="G77" s="831"/>
      <c r="H77" s="831"/>
    </row>
    <row r="78" spans="1:8">
      <c r="A78" s="829"/>
      <c r="B78" s="138"/>
      <c r="C78" s="1293"/>
      <c r="D78" s="1293"/>
      <c r="E78" s="850"/>
      <c r="F78" s="850"/>
      <c r="G78" s="850"/>
      <c r="H78" s="850"/>
    </row>
    <row r="79" spans="1:8" s="1762" customFormat="1">
      <c r="A79" s="829"/>
      <c r="B79" s="138"/>
      <c r="C79" s="845"/>
      <c r="D79" s="845"/>
      <c r="E79" s="850"/>
      <c r="F79" s="850"/>
      <c r="G79" s="850"/>
      <c r="H79" s="850"/>
    </row>
    <row r="80" spans="1:8" s="1762" customFormat="1">
      <c r="A80" s="829"/>
      <c r="B80" s="138"/>
    </row>
    <row r="81" spans="1:7" s="1762" customFormat="1">
      <c r="A81" s="829"/>
      <c r="B81" s="138"/>
    </row>
    <row r="82" spans="1:7" s="1762" customFormat="1">
      <c r="A82" s="829"/>
      <c r="B82" s="138"/>
      <c r="D82" s="1345"/>
      <c r="E82" s="613"/>
      <c r="F82" s="1345"/>
      <c r="G82" s="613"/>
    </row>
    <row r="83" spans="1:7" s="1762" customFormat="1">
      <c r="A83" s="829"/>
      <c r="B83" s="138"/>
      <c r="D83" s="134"/>
      <c r="E83" s="247"/>
      <c r="F83" s="247"/>
      <c r="G83" s="297"/>
    </row>
    <row r="84" spans="1:7" s="1762" customFormat="1">
      <c r="A84" s="829"/>
      <c r="B84" s="138"/>
    </row>
  </sheetData>
  <autoFilter ref="A14:H77"/>
  <mergeCells count="14">
    <mergeCell ref="B77:D77"/>
    <mergeCell ref="A1:G1"/>
    <mergeCell ref="A2:G2"/>
    <mergeCell ref="A3:G3"/>
    <mergeCell ref="D12:E12"/>
    <mergeCell ref="F12:G12"/>
    <mergeCell ref="B13:G13"/>
    <mergeCell ref="C59:D59"/>
    <mergeCell ref="C29:D29"/>
    <mergeCell ref="C49:D49"/>
    <mergeCell ref="C48:D48"/>
    <mergeCell ref="C30:D30"/>
    <mergeCell ref="C58:D58"/>
    <mergeCell ref="C60:D60"/>
  </mergeCells>
  <printOptions horizontalCentered="1"/>
  <pageMargins left="0.98425196850393704" right="0.98425196850393704" top="0.78740157480314965" bottom="3.9370078740157481" header="0.51181102362204722" footer="3.2677165354330708"/>
  <pageSetup paperSize="9" scale="93" firstPageNumber="2" fitToHeight="22" orientation="portrait" blackAndWhite="1" useFirstPageNumber="1" r:id="rId1"/>
  <headerFooter alignWithMargins="0">
    <oddHeader xml:space="preserve">&amp;C   </oddHeader>
    <oddFooter>&amp;C&amp;"Times New Roman,Bold"&amp;P</oddFooter>
  </headerFooter>
  <drawing r:id="rId2"/>
</worksheet>
</file>

<file path=xl/worksheets/sheet20.xml><?xml version="1.0" encoding="utf-8"?>
<worksheet xmlns="http://schemas.openxmlformats.org/spreadsheetml/2006/main" xmlns:r="http://schemas.openxmlformats.org/officeDocument/2006/relationships">
  <sheetPr syncVertical="1" syncRef="A22" transitionEvaluation="1" codeName="Sheet23">
    <tabColor rgb="FFC00000"/>
  </sheetPr>
  <dimension ref="A1:I53"/>
  <sheetViews>
    <sheetView view="pageBreakPreview" topLeftCell="A22" zoomScaleSheetLayoutView="100" workbookViewId="0">
      <selection activeCell="A39" sqref="A39:XFD45"/>
    </sheetView>
  </sheetViews>
  <sheetFormatPr defaultColWidth="11" defaultRowHeight="13.2"/>
  <cols>
    <col min="1" max="1" width="4.6640625" style="210" customWidth="1"/>
    <col min="2" max="2" width="8.109375" style="7" customWidth="1"/>
    <col min="3" max="3" width="34.5546875" style="7" customWidth="1"/>
    <col min="4" max="4" width="6.88671875" style="7" customWidth="1"/>
    <col min="5" max="5" width="9.44140625" style="7" customWidth="1"/>
    <col min="6" max="6" width="9.6640625" style="7" customWidth="1"/>
    <col min="7" max="7" width="8.6640625" style="7" customWidth="1"/>
    <col min="8" max="8" width="3.33203125" style="7" customWidth="1"/>
    <col min="9" max="9" width="12" style="280" customWidth="1"/>
    <col min="10" max="13" width="11" style="280"/>
    <col min="14" max="14" width="11.6640625" style="280" customWidth="1"/>
    <col min="15" max="16384" width="11" style="280"/>
  </cols>
  <sheetData>
    <row r="1" spans="1:9" ht="13.65" customHeight="1">
      <c r="A1" s="1689" t="s">
        <v>154</v>
      </c>
      <c r="B1" s="1689"/>
      <c r="C1" s="1689"/>
      <c r="D1" s="1689"/>
      <c r="E1" s="1689"/>
      <c r="F1" s="1689"/>
      <c r="G1" s="1689"/>
      <c r="H1" s="888"/>
    </row>
    <row r="2" spans="1:9" ht="13.65" customHeight="1">
      <c r="A2" s="1689" t="s">
        <v>155</v>
      </c>
      <c r="B2" s="1689"/>
      <c r="C2" s="1689"/>
      <c r="D2" s="1689"/>
      <c r="E2" s="1689"/>
      <c r="F2" s="1689"/>
      <c r="G2" s="1689"/>
      <c r="H2" s="888"/>
    </row>
    <row r="3" spans="1:9" ht="13.65" customHeight="1">
      <c r="A3" s="1666" t="s">
        <v>856</v>
      </c>
      <c r="B3" s="1666"/>
      <c r="C3" s="1666"/>
      <c r="D3" s="1666"/>
      <c r="E3" s="1666"/>
      <c r="F3" s="1666"/>
      <c r="G3" s="1666"/>
      <c r="H3" s="880"/>
    </row>
    <row r="4" spans="1:9" ht="9.6" customHeight="1">
      <c r="A4" s="31"/>
      <c r="B4" s="587"/>
      <c r="C4" s="587"/>
      <c r="D4" s="587"/>
      <c r="E4" s="587"/>
      <c r="F4" s="587"/>
      <c r="G4" s="587"/>
      <c r="H4" s="881"/>
    </row>
    <row r="5" spans="1:9" ht="13.65" customHeight="1">
      <c r="A5" s="31"/>
      <c r="B5" s="27"/>
      <c r="C5" s="27"/>
      <c r="D5" s="33"/>
      <c r="E5" s="34" t="s">
        <v>4</v>
      </c>
      <c r="F5" s="34" t="s">
        <v>5</v>
      </c>
      <c r="G5" s="34" t="s">
        <v>110</v>
      </c>
      <c r="H5" s="30"/>
    </row>
    <row r="6" spans="1:9" ht="13.65" customHeight="1">
      <c r="A6" s="31"/>
      <c r="B6" s="35" t="s">
        <v>6</v>
      </c>
      <c r="C6" s="27" t="s">
        <v>7</v>
      </c>
      <c r="D6" s="36" t="s">
        <v>52</v>
      </c>
      <c r="E6" s="29">
        <v>122020</v>
      </c>
      <c r="F6" s="622">
        <v>0</v>
      </c>
      <c r="G6" s="29">
        <f>SUM(E6:F6)</f>
        <v>122020</v>
      </c>
      <c r="H6" s="29"/>
    </row>
    <row r="7" spans="1:9" ht="13.65" customHeight="1">
      <c r="A7" s="31"/>
      <c r="B7" s="35" t="s">
        <v>8</v>
      </c>
      <c r="C7" s="37" t="s">
        <v>9</v>
      </c>
      <c r="D7" s="38"/>
      <c r="E7" s="30"/>
      <c r="F7" s="630"/>
      <c r="G7" s="30"/>
      <c r="H7" s="30"/>
    </row>
    <row r="8" spans="1:9" ht="13.65" customHeight="1">
      <c r="A8" s="31"/>
      <c r="B8" s="35"/>
      <c r="C8" s="37" t="s">
        <v>106</v>
      </c>
      <c r="D8" s="38" t="s">
        <v>52</v>
      </c>
      <c r="E8" s="30">
        <f>G34</f>
        <v>14452</v>
      </c>
      <c r="F8" s="227">
        <v>0</v>
      </c>
      <c r="G8" s="30">
        <f>SUM(E8:F8)</f>
        <v>14452</v>
      </c>
      <c r="H8" s="30"/>
    </row>
    <row r="9" spans="1:9" ht="13.65" customHeight="1">
      <c r="A9" s="31"/>
      <c r="B9" s="39" t="s">
        <v>51</v>
      </c>
      <c r="C9" s="27" t="s">
        <v>20</v>
      </c>
      <c r="D9" s="40" t="s">
        <v>52</v>
      </c>
      <c r="E9" s="41">
        <f>SUM(E6:E8)</f>
        <v>136472</v>
      </c>
      <c r="F9" s="624">
        <f>SUM(F6:F8)</f>
        <v>0</v>
      </c>
      <c r="G9" s="41">
        <f>SUM(E9:F9)</f>
        <v>136472</v>
      </c>
      <c r="H9" s="29"/>
    </row>
    <row r="10" spans="1:9" ht="13.65" customHeight="1">
      <c r="A10" s="31"/>
      <c r="B10" s="35"/>
      <c r="C10" s="27"/>
      <c r="D10" s="28"/>
      <c r="E10" s="28"/>
      <c r="F10" s="36"/>
      <c r="G10" s="28"/>
      <c r="H10" s="28"/>
    </row>
    <row r="11" spans="1:9" ht="13.65" customHeight="1">
      <c r="A11" s="31"/>
      <c r="B11" s="35" t="s">
        <v>21</v>
      </c>
      <c r="C11" s="27" t="s">
        <v>22</v>
      </c>
      <c r="D11" s="27"/>
      <c r="E11" s="27"/>
      <c r="F11" s="42"/>
      <c r="G11" s="27"/>
      <c r="H11" s="27"/>
    </row>
    <row r="12" spans="1:9" s="342" customFormat="1">
      <c r="A12" s="29"/>
      <c r="B12" s="589"/>
      <c r="C12" s="589"/>
      <c r="D12" s="589"/>
      <c r="E12" s="589"/>
      <c r="F12" s="589"/>
      <c r="G12" s="589"/>
      <c r="H12" s="619"/>
      <c r="I12" s="1654"/>
    </row>
    <row r="13" spans="1:9" s="342" customFormat="1" ht="13.8" thickBot="1">
      <c r="A13" s="43"/>
      <c r="B13" s="592"/>
      <c r="C13" s="592"/>
      <c r="D13" s="592"/>
      <c r="E13" s="592"/>
      <c r="F13" s="592"/>
      <c r="G13" s="592" t="s">
        <v>98</v>
      </c>
      <c r="H13" s="619"/>
      <c r="I13" s="1655"/>
    </row>
    <row r="14" spans="1:9" s="342" customFormat="1" ht="14.4" thickTop="1" thickBot="1">
      <c r="A14" s="43"/>
      <c r="B14" s="281"/>
      <c r="C14" s="281" t="s">
        <v>23</v>
      </c>
      <c r="D14" s="281"/>
      <c r="E14" s="281"/>
      <c r="F14" s="281"/>
      <c r="G14" s="44" t="s">
        <v>110</v>
      </c>
      <c r="H14" s="30"/>
      <c r="I14" s="346" t="s">
        <v>72</v>
      </c>
    </row>
    <row r="15" spans="1:9" ht="14.85" customHeight="1" thickTop="1">
      <c r="A15" s="1058"/>
      <c r="B15" s="280"/>
      <c r="C15" s="1059" t="s">
        <v>55</v>
      </c>
      <c r="D15" s="373"/>
      <c r="E15" s="1040"/>
      <c r="F15" s="1040"/>
      <c r="G15" s="373"/>
      <c r="H15" s="373"/>
    </row>
    <row r="16" spans="1:9" ht="14.85" customHeight="1">
      <c r="A16" s="1058" t="s">
        <v>56</v>
      </c>
      <c r="B16" s="1083">
        <v>2041</v>
      </c>
      <c r="C16" s="1059" t="s">
        <v>156</v>
      </c>
      <c r="D16" s="373"/>
      <c r="E16" s="1040"/>
      <c r="F16" s="1040"/>
      <c r="G16" s="373"/>
      <c r="H16" s="373"/>
    </row>
    <row r="17" spans="1:8" ht="14.85" customHeight="1">
      <c r="A17" s="1058"/>
      <c r="B17" s="1094">
        <v>0.10100000000000001</v>
      </c>
      <c r="C17" s="1059" t="s">
        <v>138</v>
      </c>
      <c r="D17" s="373"/>
      <c r="E17" s="1040"/>
      <c r="F17" s="1040"/>
      <c r="G17" s="373"/>
      <c r="H17" s="373"/>
    </row>
    <row r="18" spans="1:8" ht="14.85" customHeight="1">
      <c r="A18" s="1058"/>
      <c r="B18" s="428">
        <v>60</v>
      </c>
      <c r="C18" s="1095" t="s">
        <v>595</v>
      </c>
      <c r="D18" s="373"/>
      <c r="E18" s="1040"/>
      <c r="F18" s="1040"/>
      <c r="G18" s="373"/>
      <c r="H18" s="373"/>
    </row>
    <row r="19" spans="1:8" ht="14.85" customHeight="1">
      <c r="A19" s="1058"/>
      <c r="B19" s="1065" t="s">
        <v>364</v>
      </c>
      <c r="C19" s="1066" t="s">
        <v>100</v>
      </c>
      <c r="D19" s="430"/>
      <c r="E19" s="349"/>
      <c r="F19" s="348"/>
      <c r="G19" s="379">
        <v>3682</v>
      </c>
      <c r="H19" s="379" t="s">
        <v>303</v>
      </c>
    </row>
    <row r="20" spans="1:8" ht="14.85" customHeight="1">
      <c r="A20" s="1058"/>
      <c r="B20" s="1065" t="s">
        <v>127</v>
      </c>
      <c r="C20" s="1066" t="s">
        <v>596</v>
      </c>
      <c r="D20" s="353"/>
      <c r="E20" s="349"/>
      <c r="F20" s="348"/>
      <c r="G20" s="376">
        <v>1000</v>
      </c>
      <c r="H20" s="376"/>
    </row>
    <row r="21" spans="1:8" ht="14.85" customHeight="1">
      <c r="A21" s="1097" t="s">
        <v>51</v>
      </c>
      <c r="B21" s="428">
        <v>60</v>
      </c>
      <c r="C21" s="1095" t="s">
        <v>595</v>
      </c>
      <c r="D21" s="353"/>
      <c r="E21" s="351"/>
      <c r="F21" s="350"/>
      <c r="G21" s="351">
        <f>SUM(G19:G20)</f>
        <v>4682</v>
      </c>
      <c r="H21" s="353"/>
    </row>
    <row r="22" spans="1:8" ht="14.85" customHeight="1">
      <c r="A22" s="1060" t="s">
        <v>51</v>
      </c>
      <c r="B22" s="1099">
        <v>0.10100000000000001</v>
      </c>
      <c r="C22" s="1062" t="s">
        <v>138</v>
      </c>
      <c r="D22" s="353"/>
      <c r="E22" s="356"/>
      <c r="F22" s="356"/>
      <c r="G22" s="356">
        <f t="shared" ref="G22" si="0">G21</f>
        <v>4682</v>
      </c>
      <c r="H22" s="353"/>
    </row>
    <row r="23" spans="1:8" ht="14.85" customHeight="1">
      <c r="A23" s="1060" t="s">
        <v>51</v>
      </c>
      <c r="B23" s="1089">
        <v>2041</v>
      </c>
      <c r="C23" s="1062" t="s">
        <v>156</v>
      </c>
      <c r="D23" s="430"/>
      <c r="E23" s="356"/>
      <c r="F23" s="355"/>
      <c r="G23" s="433">
        <f t="shared" ref="G23" si="1">G22</f>
        <v>4682</v>
      </c>
      <c r="H23" s="430"/>
    </row>
    <row r="24" spans="1:8">
      <c r="A24" s="1060"/>
      <c r="B24" s="1089"/>
      <c r="C24" s="1063"/>
      <c r="D24" s="376"/>
      <c r="E24" s="946"/>
      <c r="F24" s="946"/>
      <c r="G24" s="376"/>
      <c r="H24" s="376"/>
    </row>
    <row r="25" spans="1:8" ht="13.5" customHeight="1">
      <c r="A25" s="1060" t="s">
        <v>56</v>
      </c>
      <c r="B25" s="1089">
        <v>2052</v>
      </c>
      <c r="C25" s="1062" t="s">
        <v>455</v>
      </c>
      <c r="D25" s="376"/>
      <c r="E25" s="946"/>
      <c r="F25" s="946"/>
      <c r="G25" s="376"/>
      <c r="H25" s="376"/>
    </row>
    <row r="26" spans="1:8" ht="13.5" customHeight="1">
      <c r="A26" s="1060"/>
      <c r="B26" s="1100">
        <v>0.09</v>
      </c>
      <c r="C26" s="1062" t="s">
        <v>424</v>
      </c>
      <c r="D26" s="376"/>
      <c r="E26" s="946"/>
      <c r="F26" s="946"/>
      <c r="G26" s="376"/>
      <c r="H26" s="376"/>
    </row>
    <row r="27" spans="1:8" ht="13.5" customHeight="1">
      <c r="A27" s="1060"/>
      <c r="B27" s="435">
        <v>27</v>
      </c>
      <c r="C27" s="1063" t="s">
        <v>597</v>
      </c>
      <c r="D27" s="481"/>
      <c r="E27" s="1019"/>
      <c r="F27" s="1019"/>
      <c r="G27" s="481"/>
      <c r="H27" s="481"/>
    </row>
    <row r="28" spans="1:8" ht="13.5" customHeight="1">
      <c r="A28" s="1060"/>
      <c r="B28" s="1064" t="s">
        <v>598</v>
      </c>
      <c r="C28" s="1063" t="s">
        <v>357</v>
      </c>
      <c r="D28" s="430"/>
      <c r="E28" s="349"/>
      <c r="F28" s="354"/>
      <c r="G28" s="376">
        <v>1370</v>
      </c>
      <c r="H28" s="376"/>
    </row>
    <row r="29" spans="1:8" ht="25.2" customHeight="1">
      <c r="A29" s="1058"/>
      <c r="B29" s="1096" t="s">
        <v>599</v>
      </c>
      <c r="C29" s="1098" t="s">
        <v>600</v>
      </c>
      <c r="D29" s="353"/>
      <c r="E29" s="349"/>
      <c r="F29" s="348"/>
      <c r="G29" s="379">
        <v>7400</v>
      </c>
      <c r="H29" s="379"/>
    </row>
    <row r="30" spans="1:8">
      <c r="A30" s="1058"/>
      <c r="B30" s="1064" t="s">
        <v>601</v>
      </c>
      <c r="C30" s="1063" t="s">
        <v>602</v>
      </c>
      <c r="D30" s="353"/>
      <c r="E30" s="349"/>
      <c r="F30" s="348"/>
      <c r="G30" s="379">
        <v>1000</v>
      </c>
      <c r="H30" s="379"/>
    </row>
    <row r="31" spans="1:8" ht="13.5" customHeight="1">
      <c r="A31" s="1058" t="s">
        <v>51</v>
      </c>
      <c r="B31" s="280">
        <v>27</v>
      </c>
      <c r="C31" s="1063" t="s">
        <v>603</v>
      </c>
      <c r="D31" s="430"/>
      <c r="E31" s="351"/>
      <c r="F31" s="350"/>
      <c r="G31" s="431">
        <f t="shared" ref="G31" si="2">SUM(G28:G30)</f>
        <v>9770</v>
      </c>
      <c r="H31" s="430"/>
    </row>
    <row r="32" spans="1:8" ht="13.5" customHeight="1">
      <c r="A32" s="1058" t="s">
        <v>51</v>
      </c>
      <c r="B32" s="1101">
        <v>0.09</v>
      </c>
      <c r="C32" s="1062" t="s">
        <v>424</v>
      </c>
      <c r="D32" s="430"/>
      <c r="E32" s="351"/>
      <c r="F32" s="350"/>
      <c r="G32" s="431">
        <f t="shared" ref="G32:G33" si="3">G31</f>
        <v>9770</v>
      </c>
      <c r="H32" s="430"/>
    </row>
    <row r="33" spans="1:8" ht="13.5" customHeight="1">
      <c r="A33" s="1058" t="s">
        <v>51</v>
      </c>
      <c r="B33" s="1083">
        <v>2052</v>
      </c>
      <c r="C33" s="1059" t="s">
        <v>455</v>
      </c>
      <c r="D33" s="433"/>
      <c r="E33" s="351"/>
      <c r="F33" s="350"/>
      <c r="G33" s="431">
        <f t="shared" si="3"/>
        <v>9770</v>
      </c>
      <c r="H33" s="430"/>
    </row>
    <row r="34" spans="1:8" ht="13.5" customHeight="1">
      <c r="A34" s="1068" t="s">
        <v>51</v>
      </c>
      <c r="B34" s="1102"/>
      <c r="C34" s="1070" t="s">
        <v>55</v>
      </c>
      <c r="D34" s="433"/>
      <c r="E34" s="356"/>
      <c r="F34" s="355"/>
      <c r="G34" s="433">
        <f>G33+G23</f>
        <v>14452</v>
      </c>
      <c r="H34" s="430"/>
    </row>
    <row r="35" spans="1:8" ht="13.5" customHeight="1">
      <c r="A35" s="1068" t="s">
        <v>51</v>
      </c>
      <c r="B35" s="1102"/>
      <c r="C35" s="1070" t="s">
        <v>52</v>
      </c>
      <c r="D35" s="433"/>
      <c r="E35" s="356"/>
      <c r="F35" s="355"/>
      <c r="G35" s="433">
        <f t="shared" ref="G35" si="4">G34</f>
        <v>14452</v>
      </c>
      <c r="H35" s="430"/>
    </row>
    <row r="36" spans="1:8">
      <c r="A36" s="745"/>
      <c r="D36" s="212"/>
      <c r="E36" s="8"/>
      <c r="F36" s="212"/>
      <c r="G36" s="8"/>
      <c r="H36" s="8"/>
    </row>
    <row r="37" spans="1:8">
      <c r="A37" s="740" t="s">
        <v>306</v>
      </c>
      <c r="D37" s="8"/>
      <c r="E37" s="440"/>
      <c r="F37" s="8"/>
      <c r="G37" s="8"/>
      <c r="H37" s="8"/>
    </row>
    <row r="38" spans="1:8" ht="40.950000000000003" customHeight="1">
      <c r="A38" s="767" t="s">
        <v>84</v>
      </c>
      <c r="B38" s="1692" t="s">
        <v>1039</v>
      </c>
      <c r="C38" s="1692"/>
      <c r="D38" s="1692"/>
      <c r="E38" s="1692"/>
      <c r="F38" s="1692"/>
      <c r="G38" s="1692"/>
      <c r="H38" s="1376"/>
    </row>
    <row r="39" spans="1:8" s="435" customFormat="1" ht="15.6" customHeight="1">
      <c r="A39" s="1394"/>
      <c r="B39" s="1775"/>
      <c r="C39" s="1775"/>
      <c r="D39" s="1775"/>
      <c r="E39" s="1775"/>
      <c r="F39" s="1775"/>
      <c r="G39" s="1775"/>
      <c r="H39" s="1775"/>
    </row>
    <row r="40" spans="1:8" s="435" customFormat="1">
      <c r="A40" s="266"/>
      <c r="B40" s="266"/>
      <c r="C40" s="266"/>
      <c r="D40" s="266"/>
      <c r="E40" s="266"/>
      <c r="F40" s="266"/>
      <c r="G40" s="266"/>
      <c r="H40" s="266"/>
    </row>
    <row r="41" spans="1:8" s="435" customFormat="1">
      <c r="A41" s="266"/>
      <c r="B41" s="70"/>
      <c r="C41" s="70"/>
      <c r="D41" s="1345"/>
      <c r="E41" s="613"/>
      <c r="F41" s="1345"/>
      <c r="G41" s="613"/>
      <c r="H41" s="613"/>
    </row>
    <row r="42" spans="1:8" s="435" customFormat="1">
      <c r="A42" s="266"/>
      <c r="B42" s="70"/>
      <c r="C42" s="70"/>
      <c r="D42" s="56"/>
      <c r="E42" s="56"/>
      <c r="F42" s="56"/>
      <c r="G42" s="56"/>
      <c r="H42" s="56"/>
    </row>
    <row r="43" spans="1:8" s="435" customFormat="1">
      <c r="A43" s="266"/>
      <c r="B43" s="70"/>
      <c r="C43" s="70"/>
      <c r="D43" s="56"/>
      <c r="E43" s="56"/>
      <c r="F43" s="56"/>
      <c r="G43" s="56"/>
      <c r="H43" s="56"/>
    </row>
    <row r="44" spans="1:8" s="435" customFormat="1">
      <c r="A44" s="266"/>
      <c r="B44" s="70"/>
      <c r="C44" s="70"/>
      <c r="D44" s="56"/>
      <c r="E44" s="56"/>
      <c r="F44" s="56"/>
      <c r="G44" s="56"/>
      <c r="H44" s="56"/>
    </row>
    <row r="45" spans="1:8" s="435" customFormat="1">
      <c r="A45" s="266"/>
      <c r="B45" s="70"/>
      <c r="C45" s="70"/>
      <c r="D45" s="70"/>
      <c r="E45" s="70"/>
      <c r="F45" s="56"/>
      <c r="G45" s="56"/>
      <c r="H45" s="56"/>
    </row>
    <row r="46" spans="1:8">
      <c r="C46" s="188"/>
      <c r="D46" s="247"/>
      <c r="E46" s="247"/>
      <c r="F46" s="247"/>
      <c r="G46" s="247"/>
      <c r="H46" s="247"/>
    </row>
    <row r="47" spans="1:8">
      <c r="C47" s="188"/>
      <c r="D47" s="136"/>
      <c r="E47" s="136"/>
      <c r="F47" s="246"/>
      <c r="G47" s="246"/>
      <c r="H47" s="246"/>
    </row>
    <row r="48" spans="1:8">
      <c r="C48" s="188"/>
      <c r="D48" s="8"/>
      <c r="E48" s="8"/>
      <c r="F48" s="136"/>
      <c r="G48" s="136"/>
      <c r="H48" s="136"/>
    </row>
    <row r="49" spans="1:8">
      <c r="C49" s="188"/>
      <c r="D49" s="8"/>
      <c r="E49" s="8"/>
      <c r="F49" s="8"/>
      <c r="G49" s="8"/>
      <c r="H49" s="8"/>
    </row>
    <row r="50" spans="1:8">
      <c r="C50" s="188"/>
      <c r="D50" s="8"/>
      <c r="E50" s="8"/>
      <c r="F50" s="8"/>
      <c r="G50" s="8"/>
      <c r="H50" s="8"/>
    </row>
    <row r="51" spans="1:8">
      <c r="C51" s="188"/>
      <c r="D51" s="8"/>
      <c r="E51" s="8"/>
      <c r="F51" s="8"/>
      <c r="G51" s="8"/>
      <c r="H51" s="8"/>
    </row>
    <row r="52" spans="1:8">
      <c r="C52" s="222"/>
      <c r="D52" s="8"/>
      <c r="E52" s="8"/>
      <c r="F52" s="8"/>
      <c r="G52" s="8"/>
      <c r="H52" s="8"/>
    </row>
    <row r="53" spans="1:8">
      <c r="A53" s="280"/>
      <c r="B53" s="280"/>
      <c r="C53" s="222"/>
      <c r="D53" s="8"/>
      <c r="E53" s="8"/>
      <c r="F53" s="8"/>
      <c r="G53" s="8"/>
      <c r="H53" s="8"/>
    </row>
  </sheetData>
  <autoFilter ref="A14:I40"/>
  <mergeCells count="5">
    <mergeCell ref="A1:G1"/>
    <mergeCell ref="A3:G3"/>
    <mergeCell ref="B38:G38"/>
    <mergeCell ref="B39:H39"/>
    <mergeCell ref="A2:G2"/>
  </mergeCells>
  <printOptions horizontalCentered="1"/>
  <pageMargins left="0.98425196850393704" right="0.98425196850393704" top="0.78740157480314965" bottom="3.9370078740157481" header="0.51181102362204722" footer="3.3464566929133861"/>
  <pageSetup paperSize="9" scale="93" firstPageNumber="36" orientation="portrait" blackAndWhite="1" useFirstPageNumber="1" r:id="rId1"/>
  <headerFooter alignWithMargins="0">
    <oddHeader xml:space="preserve">&amp;C   </oddHeader>
    <oddFooter>&amp;C&amp;"Times New Roman,Bold"&amp;P</oddFooter>
  </headerFooter>
</worksheet>
</file>

<file path=xl/worksheets/sheet21.xml><?xml version="1.0" encoding="utf-8"?>
<worksheet xmlns="http://schemas.openxmlformats.org/spreadsheetml/2006/main" xmlns:r="http://schemas.openxmlformats.org/officeDocument/2006/relationships">
  <sheetPr syncVertical="1" syncRef="A25" transitionEvaluation="1" transitionEntry="1">
    <tabColor rgb="FFC00000"/>
  </sheetPr>
  <dimension ref="A1:P91"/>
  <sheetViews>
    <sheetView view="pageBreakPreview" topLeftCell="A25" zoomScaleSheetLayoutView="100" workbookViewId="0">
      <selection activeCell="A42" sqref="A42:XFD47"/>
    </sheetView>
  </sheetViews>
  <sheetFormatPr defaultColWidth="11" defaultRowHeight="13.2"/>
  <cols>
    <col min="1" max="1" width="6.44140625" style="443" customWidth="1"/>
    <col min="2" max="2" width="8.109375" style="444" customWidth="1"/>
    <col min="3" max="3" width="33" style="445" customWidth="1"/>
    <col min="4" max="4" width="8.33203125" style="446" customWidth="1"/>
    <col min="5" max="5" width="9.44140625" style="446" customWidth="1"/>
    <col min="6" max="6" width="8.5546875" style="445" customWidth="1"/>
    <col min="7" max="7" width="8.6640625" style="445" customWidth="1"/>
    <col min="8" max="8" width="2.88671875" style="445" customWidth="1"/>
    <col min="9" max="16" width="11" style="441"/>
    <col min="17" max="16384" width="11" style="445"/>
  </cols>
  <sheetData>
    <row r="1" spans="1:8" ht="14.1" customHeight="1">
      <c r="A1" s="1728" t="s">
        <v>604</v>
      </c>
      <c r="B1" s="1728"/>
      <c r="C1" s="1728"/>
      <c r="D1" s="1728"/>
      <c r="E1" s="1728"/>
      <c r="F1" s="1728"/>
      <c r="G1" s="1728"/>
      <c r="H1" s="899"/>
    </row>
    <row r="2" spans="1:8" ht="14.1" customHeight="1">
      <c r="A2" s="1728" t="s">
        <v>857</v>
      </c>
      <c r="B2" s="1728"/>
      <c r="C2" s="1728"/>
      <c r="D2" s="1728"/>
      <c r="E2" s="1728"/>
      <c r="F2" s="1728"/>
      <c r="G2" s="1728"/>
      <c r="H2" s="899"/>
    </row>
    <row r="3" spans="1:8" ht="14.1" customHeight="1">
      <c r="A3" s="1666" t="s">
        <v>858</v>
      </c>
      <c r="B3" s="1666"/>
      <c r="C3" s="1666"/>
      <c r="D3" s="1666"/>
      <c r="E3" s="1666"/>
      <c r="F3" s="1666"/>
      <c r="G3" s="1666"/>
      <c r="H3" s="880"/>
    </row>
    <row r="4" spans="1:8" ht="13.8">
      <c r="A4" s="31"/>
      <c r="B4" s="881"/>
      <c r="C4" s="881"/>
      <c r="D4" s="881"/>
      <c r="E4" s="881"/>
      <c r="F4" s="881"/>
      <c r="G4" s="881"/>
      <c r="H4" s="881"/>
    </row>
    <row r="5" spans="1:8" ht="14.1" customHeight="1">
      <c r="A5" s="31"/>
      <c r="B5" s="27"/>
      <c r="C5" s="27"/>
      <c r="D5" s="33"/>
      <c r="E5" s="34" t="s">
        <v>4</v>
      </c>
      <c r="F5" s="34" t="s">
        <v>5</v>
      </c>
      <c r="G5" s="34" t="s">
        <v>110</v>
      </c>
      <c r="H5" s="30"/>
    </row>
    <row r="6" spans="1:8" ht="14.1" customHeight="1">
      <c r="A6" s="31"/>
      <c r="B6" s="35" t="s">
        <v>6</v>
      </c>
      <c r="C6" s="27" t="s">
        <v>7</v>
      </c>
      <c r="D6" s="597" t="s">
        <v>73</v>
      </c>
      <c r="E6" s="619">
        <v>51981</v>
      </c>
      <c r="F6" s="1464">
        <v>0</v>
      </c>
      <c r="G6" s="619">
        <f>SUM(E6:F6)</f>
        <v>51981</v>
      </c>
      <c r="H6" s="619"/>
    </row>
    <row r="7" spans="1:8" ht="14.1" customHeight="1">
      <c r="A7" s="31"/>
      <c r="B7" s="35"/>
      <c r="C7" s="27"/>
      <c r="D7" s="36" t="s">
        <v>52</v>
      </c>
      <c r="E7" s="29">
        <v>74731</v>
      </c>
      <c r="F7" s="1465">
        <v>0</v>
      </c>
      <c r="G7" s="29">
        <f>SUM(E7:F7)</f>
        <v>74731</v>
      </c>
      <c r="H7" s="619"/>
    </row>
    <row r="8" spans="1:8" ht="14.1" customHeight="1">
      <c r="A8" s="31"/>
      <c r="B8" s="35" t="s">
        <v>8</v>
      </c>
      <c r="C8" s="37" t="s">
        <v>9</v>
      </c>
      <c r="D8" s="38"/>
      <c r="E8" s="30"/>
      <c r="F8" s="1466"/>
      <c r="G8" s="30"/>
      <c r="H8" s="30"/>
    </row>
    <row r="9" spans="1:8" ht="15" customHeight="1">
      <c r="A9" s="31"/>
      <c r="B9" s="35"/>
      <c r="C9" s="37" t="s">
        <v>106</v>
      </c>
      <c r="D9" s="38" t="s">
        <v>52</v>
      </c>
      <c r="E9" s="30">
        <f>G36</f>
        <v>13728</v>
      </c>
      <c r="F9" s="1463">
        <v>0</v>
      </c>
      <c r="G9" s="30">
        <f>SUM(E9:F9)</f>
        <v>13728</v>
      </c>
      <c r="H9" s="30"/>
    </row>
    <row r="10" spans="1:8" ht="14.1" customHeight="1">
      <c r="A10" s="31"/>
      <c r="B10" s="39" t="s">
        <v>51</v>
      </c>
      <c r="C10" s="27" t="s">
        <v>20</v>
      </c>
      <c r="D10" s="40" t="s">
        <v>52</v>
      </c>
      <c r="E10" s="41">
        <f>SUM(E6:E9)</f>
        <v>140440</v>
      </c>
      <c r="F10" s="1467">
        <f>SUM(F6:F9)</f>
        <v>0</v>
      </c>
      <c r="G10" s="41">
        <f>SUM(E10:F10)</f>
        <v>140440</v>
      </c>
      <c r="H10" s="29"/>
    </row>
    <row r="11" spans="1:8">
      <c r="A11" s="31"/>
      <c r="B11" s="35"/>
      <c r="C11" s="27"/>
      <c r="D11" s="28"/>
      <c r="E11" s="28"/>
      <c r="F11" s="36"/>
      <c r="G11" s="28"/>
      <c r="H11" s="28"/>
    </row>
    <row r="12" spans="1:8" ht="14.1" customHeight="1">
      <c r="A12" s="31"/>
      <c r="B12" s="35" t="s">
        <v>21</v>
      </c>
      <c r="C12" s="27" t="s">
        <v>22</v>
      </c>
      <c r="D12" s="27"/>
      <c r="E12" s="27"/>
      <c r="F12" s="42"/>
      <c r="G12" s="27"/>
      <c r="H12" s="27"/>
    </row>
    <row r="13" spans="1:8" s="1" customFormat="1">
      <c r="A13" s="29"/>
      <c r="B13" s="619"/>
      <c r="C13" s="619"/>
      <c r="D13" s="619"/>
      <c r="E13" s="619"/>
      <c r="F13" s="619"/>
      <c r="G13" s="619"/>
      <c r="H13" s="619"/>
    </row>
    <row r="14" spans="1:8" s="1" customFormat="1" ht="13.8" thickBot="1">
      <c r="A14" s="43"/>
      <c r="B14" s="598"/>
      <c r="C14" s="882"/>
      <c r="D14" s="882"/>
      <c r="E14" s="882"/>
      <c r="F14" s="882"/>
      <c r="G14" s="882" t="s">
        <v>98</v>
      </c>
      <c r="H14" s="619"/>
    </row>
    <row r="15" spans="1:8" s="1" customFormat="1" ht="14.4" thickTop="1" thickBot="1">
      <c r="A15" s="43"/>
      <c r="B15" s="281"/>
      <c r="C15" s="281" t="s">
        <v>23</v>
      </c>
      <c r="D15" s="281"/>
      <c r="E15" s="281"/>
      <c r="F15" s="281"/>
      <c r="G15" s="44" t="s">
        <v>110</v>
      </c>
      <c r="H15" s="30"/>
    </row>
    <row r="16" spans="1:8" s="280" customFormat="1" ht="13.95" customHeight="1" thickTop="1">
      <c r="C16" s="1059" t="s">
        <v>55</v>
      </c>
      <c r="D16" s="1081"/>
      <c r="E16" s="1046"/>
      <c r="F16" s="1046"/>
      <c r="G16" s="634"/>
      <c r="H16" s="634"/>
    </row>
    <row r="17" spans="1:8" s="280" customFormat="1" ht="13.95" customHeight="1">
      <c r="A17" s="1058" t="s">
        <v>56</v>
      </c>
      <c r="B17" s="1082">
        <v>2014</v>
      </c>
      <c r="C17" s="1059" t="s">
        <v>144</v>
      </c>
      <c r="D17" s="373"/>
      <c r="E17" s="1040"/>
      <c r="F17" s="1040"/>
      <c r="G17" s="373"/>
      <c r="H17" s="373"/>
    </row>
    <row r="18" spans="1:8" s="280" customFormat="1" ht="13.95" customHeight="1">
      <c r="A18" s="1058"/>
      <c r="B18" s="1067">
        <v>0.114</v>
      </c>
      <c r="C18" s="1083" t="s">
        <v>232</v>
      </c>
      <c r="D18" s="373"/>
      <c r="E18" s="1040"/>
      <c r="F18" s="1040"/>
      <c r="G18" s="373"/>
      <c r="H18" s="373"/>
    </row>
    <row r="19" spans="1:8" s="280" customFormat="1" ht="13.95" customHeight="1">
      <c r="A19" s="1058"/>
      <c r="B19" s="369">
        <v>24</v>
      </c>
      <c r="C19" s="1066" t="s">
        <v>590</v>
      </c>
      <c r="D19" s="373"/>
      <c r="E19" s="1040"/>
      <c r="F19" s="1040"/>
      <c r="G19" s="373"/>
      <c r="H19" s="373"/>
    </row>
    <row r="20" spans="1:8" s="280" customFormat="1" ht="13.95" customHeight="1">
      <c r="A20" s="1058"/>
      <c r="B20" s="369">
        <v>60</v>
      </c>
      <c r="C20" s="435" t="s">
        <v>591</v>
      </c>
      <c r="D20" s="384"/>
      <c r="E20" s="1040"/>
      <c r="F20" s="1040"/>
      <c r="G20" s="373"/>
      <c r="H20" s="373"/>
    </row>
    <row r="21" spans="1:8" s="280" customFormat="1" ht="13.95" customHeight="1">
      <c r="A21" s="1058"/>
      <c r="B21" s="1065" t="s">
        <v>592</v>
      </c>
      <c r="C21" s="280" t="s">
        <v>357</v>
      </c>
      <c r="D21" s="354"/>
      <c r="E21" s="349"/>
      <c r="F21" s="348"/>
      <c r="G21" s="379">
        <v>8228</v>
      </c>
      <c r="H21" s="379"/>
    </row>
    <row r="22" spans="1:8" s="280" customFormat="1" ht="13.95" customHeight="1">
      <c r="A22" s="1058" t="s">
        <v>51</v>
      </c>
      <c r="B22" s="369">
        <v>60</v>
      </c>
      <c r="C22" s="280" t="s">
        <v>591</v>
      </c>
      <c r="D22" s="354"/>
      <c r="E22" s="351"/>
      <c r="F22" s="350"/>
      <c r="G22" s="431">
        <f>SUM(G21:G21)</f>
        <v>8228</v>
      </c>
      <c r="H22" s="430"/>
    </row>
    <row r="23" spans="1:8" s="280" customFormat="1" ht="13.95" customHeight="1">
      <c r="A23" s="1058" t="s">
        <v>51</v>
      </c>
      <c r="B23" s="369">
        <v>24</v>
      </c>
      <c r="C23" s="1066" t="s">
        <v>590</v>
      </c>
      <c r="D23" s="354"/>
      <c r="E23" s="351"/>
      <c r="F23" s="350"/>
      <c r="G23" s="431">
        <f t="shared" ref="G23" si="0">G22</f>
        <v>8228</v>
      </c>
      <c r="H23" s="430"/>
    </row>
    <row r="24" spans="1:8" s="280" customFormat="1" ht="13.95" customHeight="1">
      <c r="A24" s="1058" t="s">
        <v>51</v>
      </c>
      <c r="B24" s="1067">
        <v>0.114</v>
      </c>
      <c r="C24" s="1083" t="s">
        <v>232</v>
      </c>
      <c r="D24" s="354"/>
      <c r="E24" s="351"/>
      <c r="F24" s="350"/>
      <c r="G24" s="431">
        <f t="shared" ref="G24" si="1">G22</f>
        <v>8228</v>
      </c>
      <c r="H24" s="430"/>
    </row>
    <row r="25" spans="1:8" s="280" customFormat="1" ht="13.95" customHeight="1">
      <c r="A25" s="1058" t="s">
        <v>51</v>
      </c>
      <c r="B25" s="1082">
        <v>2014</v>
      </c>
      <c r="C25" s="1059" t="s">
        <v>144</v>
      </c>
      <c r="D25" s="354"/>
      <c r="E25" s="351"/>
      <c r="F25" s="350"/>
      <c r="G25" s="431">
        <f t="shared" ref="G25" si="2">G24</f>
        <v>8228</v>
      </c>
      <c r="H25" s="430"/>
    </row>
    <row r="26" spans="1:8" s="280" customFormat="1" ht="13.95" customHeight="1">
      <c r="A26" s="1058"/>
      <c r="B26" s="1082"/>
      <c r="C26" s="1059"/>
      <c r="D26" s="354"/>
      <c r="E26" s="353"/>
      <c r="F26" s="354"/>
      <c r="G26" s="430"/>
      <c r="H26" s="430"/>
    </row>
    <row r="27" spans="1:8" s="280" customFormat="1" ht="13.95" customHeight="1">
      <c r="A27" s="1058" t="s">
        <v>56</v>
      </c>
      <c r="B27" s="1087">
        <v>2070</v>
      </c>
      <c r="C27" s="1088" t="s">
        <v>118</v>
      </c>
      <c r="D27" s="1054"/>
      <c r="E27" s="1053"/>
      <c r="F27" s="1053"/>
      <c r="G27" s="1052"/>
      <c r="H27" s="1052"/>
    </row>
    <row r="28" spans="1:8" s="280" customFormat="1" ht="13.95" customHeight="1">
      <c r="A28" s="1058"/>
      <c r="B28" s="1084">
        <v>1E-3</v>
      </c>
      <c r="C28" s="1088" t="s">
        <v>57</v>
      </c>
      <c r="D28" s="1054"/>
      <c r="E28" s="1053"/>
      <c r="F28" s="1053"/>
      <c r="G28" s="1052"/>
      <c r="H28" s="1052"/>
    </row>
    <row r="29" spans="1:8" s="280" customFormat="1" ht="13.95" customHeight="1">
      <c r="A29" s="1058"/>
      <c r="B29" s="369">
        <v>63</v>
      </c>
      <c r="C29" s="280" t="s">
        <v>594</v>
      </c>
      <c r="D29" s="1054"/>
      <c r="E29" s="1053"/>
      <c r="F29" s="1053"/>
      <c r="G29" s="1052"/>
      <c r="H29" s="1052"/>
    </row>
    <row r="30" spans="1:8" s="280" customFormat="1" ht="14.4" customHeight="1">
      <c r="A30" s="1058"/>
      <c r="B30" s="472">
        <v>44</v>
      </c>
      <c r="C30" s="1063" t="s">
        <v>59</v>
      </c>
      <c r="D30" s="1054"/>
      <c r="E30" s="1053"/>
      <c r="F30" s="1053"/>
      <c r="G30" s="1052"/>
      <c r="H30" s="1052"/>
    </row>
    <row r="31" spans="1:8" s="280" customFormat="1" ht="26.4">
      <c r="A31" s="1058"/>
      <c r="B31" s="792" t="s">
        <v>909</v>
      </c>
      <c r="C31" s="57" t="s">
        <v>910</v>
      </c>
      <c r="D31" s="354"/>
      <c r="E31" s="349"/>
      <c r="F31" s="348"/>
      <c r="G31" s="429">
        <v>5500</v>
      </c>
      <c r="H31" s="1400" t="s">
        <v>303</v>
      </c>
    </row>
    <row r="32" spans="1:8" s="280" customFormat="1" ht="14.4" customHeight="1">
      <c r="A32" s="1060" t="s">
        <v>51</v>
      </c>
      <c r="B32" s="472">
        <v>44</v>
      </c>
      <c r="C32" s="1063" t="s">
        <v>59</v>
      </c>
      <c r="D32" s="354"/>
      <c r="E32" s="351"/>
      <c r="F32" s="351"/>
      <c r="G32" s="351">
        <f>SUM(G31:G31)</f>
        <v>5500</v>
      </c>
      <c r="H32" s="430"/>
    </row>
    <row r="33" spans="1:16" s="280" customFormat="1" ht="14.4" customHeight="1">
      <c r="A33" s="1060" t="s">
        <v>51</v>
      </c>
      <c r="B33" s="472">
        <v>63</v>
      </c>
      <c r="C33" s="435" t="s">
        <v>594</v>
      </c>
      <c r="D33" s="354"/>
      <c r="E33" s="1056"/>
      <c r="F33" s="355"/>
      <c r="G33" s="356">
        <f t="shared" ref="G33:G34" si="3">G32</f>
        <v>5500</v>
      </c>
      <c r="H33" s="353"/>
    </row>
    <row r="34" spans="1:16" s="280" customFormat="1" ht="14.4" customHeight="1">
      <c r="A34" s="1058" t="s">
        <v>51</v>
      </c>
      <c r="B34" s="1084">
        <v>1E-3</v>
      </c>
      <c r="C34" s="1088" t="s">
        <v>57</v>
      </c>
      <c r="D34" s="354"/>
      <c r="E34" s="1055"/>
      <c r="F34" s="350"/>
      <c r="G34" s="351">
        <f t="shared" si="3"/>
        <v>5500</v>
      </c>
      <c r="H34" s="353"/>
    </row>
    <row r="35" spans="1:16" s="280" customFormat="1" ht="14.4" customHeight="1">
      <c r="A35" s="1058" t="s">
        <v>51</v>
      </c>
      <c r="B35" s="1087">
        <v>2070</v>
      </c>
      <c r="C35" s="1088" t="s">
        <v>118</v>
      </c>
      <c r="D35" s="348"/>
      <c r="E35" s="349"/>
      <c r="F35" s="349"/>
      <c r="G35" s="349">
        <f t="shared" ref="G35" si="4">G34</f>
        <v>5500</v>
      </c>
      <c r="H35" s="353"/>
    </row>
    <row r="36" spans="1:16" s="280" customFormat="1" ht="14.4" customHeight="1">
      <c r="A36" s="1104" t="s">
        <v>51</v>
      </c>
      <c r="B36" s="1104"/>
      <c r="C36" s="1105" t="s">
        <v>55</v>
      </c>
      <c r="D36" s="1106"/>
      <c r="E36" s="351"/>
      <c r="F36" s="351"/>
      <c r="G36" s="351">
        <f>G35+G25</f>
        <v>13728</v>
      </c>
      <c r="H36" s="353"/>
    </row>
    <row r="37" spans="1:16" s="280" customFormat="1" ht="14.4" customHeight="1">
      <c r="A37" s="1104" t="s">
        <v>51</v>
      </c>
      <c r="B37" s="1104"/>
      <c r="C37" s="1105" t="s">
        <v>52</v>
      </c>
      <c r="D37" s="1106"/>
      <c r="E37" s="351"/>
      <c r="F37" s="1072"/>
      <c r="G37" s="1071">
        <f>G36</f>
        <v>13728</v>
      </c>
      <c r="H37" s="376"/>
    </row>
    <row r="38" spans="1:16" s="280" customFormat="1" ht="7.95" customHeight="1">
      <c r="A38" s="607"/>
      <c r="B38" s="607"/>
      <c r="C38" s="1567"/>
      <c r="D38" s="360"/>
      <c r="E38" s="353"/>
      <c r="F38" s="946"/>
      <c r="G38" s="376"/>
      <c r="H38" s="376"/>
    </row>
    <row r="39" spans="1:16">
      <c r="A39" s="745" t="s">
        <v>835</v>
      </c>
      <c r="B39" s="7"/>
      <c r="C39" s="7"/>
      <c r="D39" s="450"/>
      <c r="E39" s="450"/>
      <c r="F39" s="450"/>
      <c r="G39" s="450"/>
      <c r="H39" s="450"/>
    </row>
    <row r="40" spans="1:16">
      <c r="A40" s="1400" t="s">
        <v>303</v>
      </c>
      <c r="B40" s="1726" t="s">
        <v>1040</v>
      </c>
      <c r="C40" s="1727"/>
      <c r="D40" s="1727"/>
      <c r="E40" s="1727"/>
      <c r="F40" s="1727"/>
      <c r="G40" s="1727"/>
      <c r="H40" s="1727"/>
    </row>
    <row r="41" spans="1:16">
      <c r="A41" s="898"/>
      <c r="B41" s="437"/>
      <c r="C41" s="449"/>
      <c r="D41" s="450"/>
      <c r="E41" s="450"/>
      <c r="F41" s="450"/>
      <c r="G41" s="450"/>
      <c r="H41" s="450"/>
    </row>
    <row r="42" spans="1:16" s="449" customFormat="1">
      <c r="A42" s="1656"/>
      <c r="B42" s="437"/>
      <c r="D42" s="450"/>
      <c r="E42" s="450"/>
      <c r="F42" s="450"/>
      <c r="G42" s="450"/>
      <c r="H42" s="450"/>
      <c r="I42" s="448"/>
      <c r="J42" s="448"/>
      <c r="K42" s="448"/>
      <c r="L42" s="448"/>
      <c r="M42" s="448"/>
      <c r="N42" s="448"/>
      <c r="O42" s="448"/>
      <c r="P42" s="448"/>
    </row>
    <row r="43" spans="1:16" s="448" customFormat="1">
      <c r="A43" s="1656"/>
      <c r="B43" s="437"/>
      <c r="C43" s="449"/>
      <c r="D43" s="450"/>
      <c r="E43" s="450"/>
      <c r="F43" s="450"/>
      <c r="G43" s="450"/>
      <c r="H43" s="450"/>
    </row>
    <row r="44" spans="1:16" s="448" customFormat="1">
      <c r="A44" s="1656"/>
      <c r="B44" s="437"/>
      <c r="C44" s="449"/>
      <c r="D44" s="1345"/>
      <c r="E44" s="613"/>
      <c r="F44" s="1345"/>
      <c r="G44" s="613"/>
      <c r="H44" s="613"/>
    </row>
    <row r="45" spans="1:16" s="448" customFormat="1">
      <c r="A45" s="1656"/>
      <c r="B45" s="437"/>
      <c r="C45" s="449"/>
      <c r="D45" s="134"/>
      <c r="E45" s="134"/>
      <c r="F45" s="134"/>
      <c r="G45" s="134"/>
      <c r="H45" s="134"/>
    </row>
    <row r="46" spans="1:16" s="448" customFormat="1">
      <c r="A46" s="1656"/>
      <c r="B46" s="437"/>
      <c r="C46" s="1776"/>
      <c r="D46" s="232"/>
      <c r="E46" s="232"/>
      <c r="F46" s="232"/>
      <c r="G46" s="232"/>
      <c r="H46" s="232"/>
    </row>
    <row r="47" spans="1:16" s="448" customFormat="1">
      <c r="A47" s="1656"/>
      <c r="B47" s="437"/>
      <c r="C47" s="449"/>
      <c r="D47" s="593"/>
      <c r="E47" s="593"/>
      <c r="F47" s="593"/>
      <c r="G47" s="593"/>
      <c r="H47" s="593"/>
    </row>
    <row r="48" spans="1:16" s="441" customFormat="1">
      <c r="A48" s="443"/>
      <c r="B48" s="444"/>
      <c r="C48" s="445"/>
      <c r="D48" s="446"/>
      <c r="E48" s="446"/>
      <c r="F48" s="446"/>
      <c r="G48" s="446"/>
      <c r="H48" s="446"/>
    </row>
    <row r="49" spans="1:8" s="441" customFormat="1">
      <c r="A49" s="443"/>
      <c r="B49" s="444"/>
      <c r="C49" s="445"/>
      <c r="D49" s="446"/>
      <c r="E49" s="446"/>
      <c r="F49" s="446"/>
      <c r="G49" s="446"/>
      <c r="H49" s="446"/>
    </row>
    <row r="50" spans="1:8" s="441" customFormat="1">
      <c r="A50" s="443"/>
      <c r="B50" s="444"/>
      <c r="C50" s="451"/>
      <c r="D50" s="446"/>
      <c r="E50" s="446"/>
      <c r="F50" s="446"/>
      <c r="G50" s="446"/>
      <c r="H50" s="446"/>
    </row>
    <row r="51" spans="1:8" s="441" customFormat="1">
      <c r="A51" s="443"/>
      <c r="B51" s="444"/>
      <c r="C51" s="447"/>
      <c r="D51" s="446"/>
      <c r="E51" s="446"/>
      <c r="F51" s="446"/>
      <c r="G51" s="446"/>
      <c r="H51" s="446"/>
    </row>
    <row r="52" spans="1:8" s="441" customFormat="1">
      <c r="A52" s="443"/>
      <c r="B52" s="444"/>
      <c r="C52" s="447"/>
      <c r="D52" s="446"/>
      <c r="E52" s="446"/>
      <c r="F52" s="446"/>
      <c r="G52" s="446"/>
      <c r="H52" s="446"/>
    </row>
    <row r="53" spans="1:8" s="441" customFormat="1">
      <c r="A53" s="443"/>
      <c r="B53" s="444"/>
      <c r="C53" s="447"/>
      <c r="D53" s="446"/>
      <c r="E53" s="446"/>
      <c r="F53" s="446"/>
      <c r="G53" s="446"/>
      <c r="H53" s="446"/>
    </row>
    <row r="54" spans="1:8" s="441" customFormat="1">
      <c r="A54" s="443"/>
      <c r="B54" s="444"/>
      <c r="C54" s="447"/>
      <c r="D54" s="446"/>
      <c r="E54" s="446"/>
      <c r="F54" s="446"/>
      <c r="G54" s="446"/>
      <c r="H54" s="446"/>
    </row>
    <row r="55" spans="1:8" s="441" customFormat="1">
      <c r="A55" s="443"/>
      <c r="B55" s="444"/>
      <c r="C55" s="445"/>
      <c r="D55" s="446"/>
      <c r="E55" s="446"/>
      <c r="F55" s="446"/>
      <c r="G55" s="446"/>
      <c r="H55" s="446"/>
    </row>
    <row r="56" spans="1:8" s="441" customFormat="1">
      <c r="A56" s="443"/>
      <c r="B56" s="444"/>
      <c r="C56" s="445"/>
      <c r="D56" s="446"/>
      <c r="E56" s="446"/>
      <c r="F56" s="446"/>
      <c r="G56" s="446"/>
      <c r="H56" s="446"/>
    </row>
    <row r="57" spans="1:8" s="441" customFormat="1">
      <c r="A57" s="443"/>
      <c r="B57" s="444"/>
      <c r="C57" s="445"/>
      <c r="D57" s="446"/>
      <c r="E57" s="446"/>
      <c r="F57" s="446"/>
      <c r="G57" s="446"/>
      <c r="H57" s="446"/>
    </row>
    <row r="58" spans="1:8" s="441" customFormat="1">
      <c r="A58" s="443"/>
      <c r="B58" s="444"/>
      <c r="C58" s="445"/>
      <c r="D58" s="446"/>
      <c r="E58" s="446"/>
      <c r="F58" s="446"/>
      <c r="G58" s="446"/>
      <c r="H58" s="446"/>
    </row>
    <row r="59" spans="1:8" s="441" customFormat="1">
      <c r="A59" s="443"/>
      <c r="B59" s="444"/>
      <c r="C59" s="445"/>
      <c r="D59" s="446"/>
      <c r="E59" s="446"/>
      <c r="F59" s="446"/>
      <c r="G59" s="446"/>
      <c r="H59" s="446"/>
    </row>
    <row r="60" spans="1:8" s="441" customFormat="1">
      <c r="A60" s="443"/>
      <c r="B60" s="444"/>
      <c r="C60" s="445"/>
      <c r="D60" s="446"/>
      <c r="E60" s="446"/>
      <c r="F60" s="446"/>
      <c r="G60" s="446"/>
      <c r="H60" s="446"/>
    </row>
    <row r="61" spans="1:8" s="441" customFormat="1">
      <c r="A61" s="443"/>
      <c r="B61" s="444"/>
      <c r="C61" s="445"/>
      <c r="D61" s="446"/>
      <c r="E61" s="446"/>
      <c r="F61" s="446"/>
      <c r="G61" s="446"/>
      <c r="H61" s="446"/>
    </row>
    <row r="62" spans="1:8" s="441" customFormat="1">
      <c r="A62" s="443"/>
      <c r="B62" s="444"/>
      <c r="C62" s="445"/>
      <c r="D62" s="452"/>
      <c r="E62" s="446"/>
      <c r="F62" s="446"/>
      <c r="G62" s="446"/>
      <c r="H62" s="446"/>
    </row>
    <row r="63" spans="1:8" s="441" customFormat="1">
      <c r="A63" s="443"/>
      <c r="B63" s="444"/>
      <c r="C63" s="445"/>
      <c r="D63" s="452"/>
      <c r="E63" s="446"/>
      <c r="F63" s="446"/>
      <c r="G63" s="446"/>
      <c r="H63" s="446"/>
    </row>
    <row r="64" spans="1:8" s="441" customFormat="1">
      <c r="A64" s="443"/>
      <c r="B64" s="444"/>
      <c r="C64" s="445"/>
      <c r="D64" s="446"/>
      <c r="E64" s="446"/>
      <c r="F64" s="446"/>
      <c r="G64" s="446"/>
      <c r="H64" s="446"/>
    </row>
    <row r="65" spans="1:8" s="441" customFormat="1">
      <c r="A65" s="443"/>
      <c r="B65" s="444"/>
      <c r="C65" s="445"/>
      <c r="D65" s="446"/>
      <c r="E65" s="446"/>
      <c r="F65" s="446"/>
      <c r="G65" s="446"/>
      <c r="H65" s="446"/>
    </row>
    <row r="66" spans="1:8" s="441" customFormat="1">
      <c r="A66" s="443"/>
      <c r="B66" s="444"/>
      <c r="C66" s="445"/>
      <c r="D66" s="446"/>
      <c r="E66" s="446"/>
      <c r="F66" s="446"/>
      <c r="G66" s="446"/>
      <c r="H66" s="446"/>
    </row>
    <row r="67" spans="1:8" s="441" customFormat="1">
      <c r="A67" s="443"/>
      <c r="B67" s="444"/>
      <c r="C67" s="445"/>
      <c r="D67" s="446"/>
      <c r="E67" s="446"/>
      <c r="F67" s="446"/>
      <c r="G67" s="446"/>
      <c r="H67" s="446"/>
    </row>
    <row r="68" spans="1:8" s="441" customFormat="1">
      <c r="A68" s="443"/>
      <c r="B68" s="444"/>
      <c r="C68" s="445"/>
      <c r="D68" s="446"/>
      <c r="E68" s="446"/>
      <c r="F68" s="446"/>
      <c r="G68" s="446"/>
      <c r="H68" s="446"/>
    </row>
    <row r="69" spans="1:8" s="441" customFormat="1">
      <c r="A69" s="443"/>
      <c r="B69" s="444"/>
      <c r="C69" s="445"/>
      <c r="D69" s="446"/>
      <c r="E69" s="446"/>
      <c r="F69" s="446"/>
      <c r="G69" s="446"/>
      <c r="H69" s="446"/>
    </row>
    <row r="70" spans="1:8" s="441" customFormat="1">
      <c r="A70" s="443"/>
      <c r="B70" s="444"/>
      <c r="C70" s="445"/>
      <c r="D70" s="446"/>
      <c r="E70" s="446"/>
      <c r="F70" s="446"/>
      <c r="G70" s="446"/>
      <c r="H70" s="446"/>
    </row>
    <row r="71" spans="1:8" s="441" customFormat="1">
      <c r="A71" s="443"/>
      <c r="B71" s="444"/>
      <c r="C71" s="445"/>
      <c r="D71" s="446"/>
      <c r="E71" s="446"/>
      <c r="F71" s="446"/>
      <c r="G71" s="446"/>
      <c r="H71" s="446"/>
    </row>
    <row r="72" spans="1:8" s="441" customFormat="1">
      <c r="A72" s="443"/>
      <c r="B72" s="444"/>
      <c r="C72" s="445"/>
      <c r="D72" s="446"/>
      <c r="E72" s="446"/>
      <c r="F72" s="446"/>
      <c r="G72" s="446"/>
      <c r="H72" s="446"/>
    </row>
    <row r="73" spans="1:8" s="441" customFormat="1">
      <c r="A73" s="443"/>
      <c r="B73" s="444"/>
      <c r="C73" s="445"/>
      <c r="D73" s="446"/>
      <c r="E73" s="446"/>
      <c r="F73" s="446"/>
      <c r="G73" s="446"/>
      <c r="H73" s="446"/>
    </row>
    <row r="74" spans="1:8" s="441" customFormat="1">
      <c r="A74" s="443"/>
      <c r="B74" s="444"/>
      <c r="C74" s="445"/>
      <c r="D74" s="446"/>
      <c r="E74" s="446"/>
      <c r="F74" s="446"/>
      <c r="G74" s="446"/>
      <c r="H74" s="446"/>
    </row>
    <row r="75" spans="1:8" s="441" customFormat="1">
      <c r="A75" s="443"/>
      <c r="B75" s="444"/>
      <c r="C75" s="445"/>
      <c r="D75" s="446"/>
      <c r="E75" s="446"/>
      <c r="F75" s="446"/>
      <c r="G75" s="446"/>
      <c r="H75" s="446"/>
    </row>
    <row r="76" spans="1:8" s="441" customFormat="1">
      <c r="A76" s="443"/>
      <c r="B76" s="444"/>
      <c r="C76" s="445"/>
      <c r="D76" s="446"/>
      <c r="E76" s="446"/>
      <c r="F76" s="446"/>
      <c r="G76" s="446"/>
      <c r="H76" s="446"/>
    </row>
    <row r="77" spans="1:8" s="441" customFormat="1">
      <c r="A77" s="443"/>
      <c r="B77" s="444"/>
      <c r="C77" s="445"/>
      <c r="D77" s="446"/>
      <c r="E77" s="446"/>
      <c r="F77" s="446"/>
      <c r="G77" s="446"/>
      <c r="H77" s="446"/>
    </row>
    <row r="78" spans="1:8" s="441" customFormat="1">
      <c r="A78" s="443"/>
      <c r="B78" s="444"/>
      <c r="C78" s="445"/>
      <c r="D78" s="446"/>
      <c r="E78" s="446"/>
      <c r="F78" s="446"/>
      <c r="G78" s="446"/>
      <c r="H78" s="446"/>
    </row>
    <row r="79" spans="1:8" s="441" customFormat="1">
      <c r="A79" s="443"/>
      <c r="B79" s="444"/>
      <c r="C79" s="445"/>
      <c r="D79" s="446"/>
      <c r="E79" s="446"/>
      <c r="F79" s="446"/>
      <c r="G79" s="446"/>
      <c r="H79" s="446"/>
    </row>
    <row r="80" spans="1:8" s="441" customFormat="1">
      <c r="A80" s="443"/>
      <c r="B80" s="444"/>
      <c r="C80" s="445"/>
      <c r="D80" s="446"/>
      <c r="E80" s="446"/>
      <c r="F80" s="446"/>
      <c r="G80" s="446"/>
      <c r="H80" s="446"/>
    </row>
    <row r="81" spans="1:8" s="441" customFormat="1">
      <c r="A81" s="443"/>
      <c r="B81" s="444"/>
      <c r="C81" s="445"/>
      <c r="D81" s="446"/>
      <c r="E81" s="446"/>
      <c r="F81" s="446"/>
      <c r="G81" s="446"/>
      <c r="H81" s="446"/>
    </row>
    <row r="82" spans="1:8" s="441" customFormat="1">
      <c r="A82" s="443"/>
      <c r="B82" s="444"/>
      <c r="C82" s="445"/>
      <c r="D82" s="446"/>
      <c r="E82" s="446"/>
      <c r="F82" s="446"/>
      <c r="G82" s="446"/>
      <c r="H82" s="446"/>
    </row>
    <row r="83" spans="1:8" s="441" customFormat="1">
      <c r="A83" s="443"/>
      <c r="B83" s="444"/>
      <c r="C83" s="445"/>
      <c r="D83" s="446"/>
      <c r="E83" s="446"/>
      <c r="F83" s="446"/>
      <c r="G83" s="446"/>
      <c r="H83" s="446"/>
    </row>
    <row r="90" spans="1:8" s="441" customFormat="1">
      <c r="A90" s="443"/>
      <c r="B90" s="444"/>
      <c r="C90" s="445"/>
      <c r="D90" s="446"/>
      <c r="E90" s="446"/>
      <c r="F90" s="445"/>
      <c r="G90" s="445"/>
      <c r="H90" s="445"/>
    </row>
    <row r="91" spans="1:8" s="441" customFormat="1">
      <c r="A91" s="443"/>
      <c r="B91" s="444"/>
      <c r="C91" s="445"/>
      <c r="D91" s="446"/>
      <c r="E91" s="446"/>
      <c r="F91" s="445"/>
      <c r="G91" s="445"/>
      <c r="H91" s="445"/>
    </row>
  </sheetData>
  <autoFilter ref="A15:P40"/>
  <mergeCells count="4">
    <mergeCell ref="B40:H40"/>
    <mergeCell ref="A1:G1"/>
    <mergeCell ref="A2:G2"/>
    <mergeCell ref="A3:G3"/>
  </mergeCells>
  <printOptions horizontalCentered="1"/>
  <pageMargins left="0.98425196850393704" right="0.98425196850393704" top="0.78740157480314965" bottom="3.9370078740157481" header="0.51181102362204722" footer="3.3464566929133861"/>
  <pageSetup paperSize="9" scale="93" firstPageNumber="37" orientation="portrait" blackAndWhite="1" useFirstPageNumber="1" r:id="rId1"/>
  <headerFooter alignWithMargins="0">
    <oddHeader xml:space="preserve">&amp;C   </oddHeader>
    <oddFooter>&amp;C&amp;"Times New Roman,Bold" &amp;P</oddFooter>
  </headerFooter>
</worksheet>
</file>

<file path=xl/worksheets/sheet22.xml><?xml version="1.0" encoding="utf-8"?>
<worksheet xmlns="http://schemas.openxmlformats.org/spreadsheetml/2006/main" xmlns:r="http://schemas.openxmlformats.org/officeDocument/2006/relationships">
  <sheetPr syncVertical="1" syncRef="A25" transitionEvaluation="1" transitionEntry="1">
    <tabColor rgb="FFC00000"/>
  </sheetPr>
  <dimension ref="A1:N86"/>
  <sheetViews>
    <sheetView view="pageBreakPreview" topLeftCell="A25" zoomScaleSheetLayoutView="100" workbookViewId="0">
      <selection activeCell="A37" sqref="A37:XFD42"/>
    </sheetView>
  </sheetViews>
  <sheetFormatPr defaultColWidth="11" defaultRowHeight="13.2"/>
  <cols>
    <col min="1" max="1" width="5.33203125" style="443" customWidth="1"/>
    <col min="2" max="2" width="8.109375" style="444" customWidth="1"/>
    <col min="3" max="3" width="34.5546875" style="445" customWidth="1"/>
    <col min="4" max="4" width="7.33203125" style="446" customWidth="1"/>
    <col min="5" max="5" width="9.88671875" style="446" customWidth="1"/>
    <col min="6" max="6" width="8.5546875" style="445" customWidth="1"/>
    <col min="7" max="7" width="8.6640625" style="445" customWidth="1"/>
    <col min="8" max="8" width="3.6640625" style="445" customWidth="1"/>
    <col min="9" max="14" width="11" style="441"/>
    <col min="15" max="16384" width="11" style="445"/>
  </cols>
  <sheetData>
    <row r="1" spans="1:8" ht="14.1" customHeight="1">
      <c r="A1" s="1728" t="s">
        <v>606</v>
      </c>
      <c r="B1" s="1728"/>
      <c r="C1" s="1728"/>
      <c r="D1" s="1728"/>
      <c r="E1" s="1728"/>
      <c r="F1" s="1728"/>
      <c r="G1" s="1728"/>
      <c r="H1" s="899"/>
    </row>
    <row r="2" spans="1:8" ht="14.1" customHeight="1">
      <c r="A2" s="1728" t="s">
        <v>859</v>
      </c>
      <c r="B2" s="1728"/>
      <c r="C2" s="1728"/>
      <c r="D2" s="1728"/>
      <c r="E2" s="1728"/>
      <c r="F2" s="1728"/>
      <c r="G2" s="1728"/>
      <c r="H2" s="899"/>
    </row>
    <row r="3" spans="1:8" ht="14.1" customHeight="1">
      <c r="A3" s="1666" t="s">
        <v>860</v>
      </c>
      <c r="B3" s="1666"/>
      <c r="C3" s="1666"/>
      <c r="D3" s="1666"/>
      <c r="E3" s="1666"/>
      <c r="F3" s="1666"/>
      <c r="G3" s="1666"/>
      <c r="H3" s="880"/>
    </row>
    <row r="4" spans="1:8" ht="14.1" customHeight="1">
      <c r="A4" s="31"/>
      <c r="B4" s="881"/>
      <c r="C4" s="881"/>
      <c r="D4" s="881"/>
      <c r="E4" s="881"/>
      <c r="F4" s="881"/>
      <c r="G4" s="881"/>
      <c r="H4" s="881"/>
    </row>
    <row r="5" spans="1:8" ht="14.1" customHeight="1">
      <c r="A5" s="31"/>
      <c r="B5" s="27"/>
      <c r="C5" s="27"/>
      <c r="D5" s="33"/>
      <c r="E5" s="34" t="s">
        <v>4</v>
      </c>
      <c r="F5" s="34" t="s">
        <v>5</v>
      </c>
      <c r="G5" s="34" t="s">
        <v>110</v>
      </c>
      <c r="H5" s="30"/>
    </row>
    <row r="6" spans="1:8" ht="14.1" customHeight="1">
      <c r="A6" s="31"/>
      <c r="B6" s="35" t="s">
        <v>6</v>
      </c>
      <c r="C6" s="27" t="s">
        <v>7</v>
      </c>
      <c r="D6" s="36" t="s">
        <v>52</v>
      </c>
      <c r="E6" s="29">
        <v>123116</v>
      </c>
      <c r="F6" s="1465">
        <v>0</v>
      </c>
      <c r="G6" s="29">
        <f>SUM(E6:F6)</f>
        <v>123116</v>
      </c>
      <c r="H6" s="29"/>
    </row>
    <row r="7" spans="1:8" ht="14.1" customHeight="1">
      <c r="A7" s="31"/>
      <c r="B7" s="35" t="s">
        <v>8</v>
      </c>
      <c r="C7" s="37" t="s">
        <v>9</v>
      </c>
      <c r="D7" s="38"/>
      <c r="E7" s="30"/>
      <c r="F7" s="1466"/>
      <c r="G7" s="30"/>
      <c r="H7" s="30"/>
    </row>
    <row r="8" spans="1:8" ht="15" customHeight="1">
      <c r="A8" s="31"/>
      <c r="B8" s="35"/>
      <c r="C8" s="37" t="s">
        <v>106</v>
      </c>
      <c r="D8" s="38" t="s">
        <v>52</v>
      </c>
      <c r="E8" s="30">
        <f>G32</f>
        <v>74795</v>
      </c>
      <c r="F8" s="1463">
        <v>0</v>
      </c>
      <c r="G8" s="30">
        <f>SUM(E8:F8)</f>
        <v>74795</v>
      </c>
      <c r="H8" s="30"/>
    </row>
    <row r="9" spans="1:8" ht="14.1" customHeight="1">
      <c r="A9" s="31"/>
      <c r="B9" s="39" t="s">
        <v>51</v>
      </c>
      <c r="C9" s="27" t="s">
        <v>20</v>
      </c>
      <c r="D9" s="40" t="s">
        <v>52</v>
      </c>
      <c r="E9" s="41">
        <f>SUM(E6:E8)</f>
        <v>197911</v>
      </c>
      <c r="F9" s="1467">
        <f>SUM(F6:F8)</f>
        <v>0</v>
      </c>
      <c r="G9" s="41">
        <f>SUM(E9:F9)</f>
        <v>197911</v>
      </c>
      <c r="H9" s="29"/>
    </row>
    <row r="10" spans="1:8" ht="14.1" customHeight="1">
      <c r="A10" s="31"/>
      <c r="B10" s="35"/>
      <c r="C10" s="27"/>
      <c r="D10" s="28"/>
      <c r="E10" s="28"/>
      <c r="F10" s="36"/>
      <c r="G10" s="28"/>
      <c r="H10" s="28"/>
    </row>
    <row r="11" spans="1:8" ht="14.1" customHeight="1">
      <c r="A11" s="31"/>
      <c r="B11" s="35" t="s">
        <v>21</v>
      </c>
      <c r="C11" s="27" t="s">
        <v>22</v>
      </c>
      <c r="D11" s="27"/>
      <c r="E11" s="27"/>
      <c r="F11" s="42"/>
      <c r="G11" s="27"/>
      <c r="H11" s="27"/>
    </row>
    <row r="12" spans="1:8" s="1" customFormat="1" ht="13.8" thickBot="1">
      <c r="A12" s="43"/>
      <c r="B12" s="598"/>
      <c r="C12" s="882"/>
      <c r="D12" s="882"/>
      <c r="E12" s="882"/>
      <c r="F12" s="882"/>
      <c r="G12" s="882" t="s">
        <v>98</v>
      </c>
      <c r="H12" s="619"/>
    </row>
    <row r="13" spans="1:8" s="1" customFormat="1" ht="14.4" thickTop="1" thickBot="1">
      <c r="A13" s="43"/>
      <c r="B13" s="281"/>
      <c r="C13" s="281" t="s">
        <v>23</v>
      </c>
      <c r="D13" s="281"/>
      <c r="E13" s="281"/>
      <c r="F13" s="281"/>
      <c r="G13" s="44" t="s">
        <v>110</v>
      </c>
      <c r="H13" s="30"/>
    </row>
    <row r="14" spans="1:8" s="8" customFormat="1" ht="14.4" customHeight="1" thickTop="1">
      <c r="A14" s="921"/>
      <c r="B14" s="1107"/>
      <c r="C14" s="919" t="s">
        <v>55</v>
      </c>
      <c r="D14" s="213"/>
      <c r="E14" s="805"/>
      <c r="F14" s="805"/>
      <c r="G14" s="213"/>
      <c r="H14" s="213"/>
    </row>
    <row r="15" spans="1:8" s="8" customFormat="1" ht="14.4" customHeight="1">
      <c r="A15" s="922" t="s">
        <v>56</v>
      </c>
      <c r="B15" s="918">
        <v>2052</v>
      </c>
      <c r="C15" s="919" t="s">
        <v>455</v>
      </c>
      <c r="E15" s="863"/>
      <c r="F15" s="863"/>
    </row>
    <row r="16" spans="1:8" s="8" customFormat="1" ht="14.4" customHeight="1">
      <c r="A16" s="922"/>
      <c r="B16" s="1108">
        <v>0.09</v>
      </c>
      <c r="C16" s="919" t="s">
        <v>424</v>
      </c>
      <c r="E16" s="863"/>
      <c r="F16" s="863"/>
    </row>
    <row r="17" spans="1:8" s="8" customFormat="1" ht="14.4" customHeight="1">
      <c r="A17" s="922"/>
      <c r="B17" s="920">
        <v>29</v>
      </c>
      <c r="C17" s="921" t="s">
        <v>607</v>
      </c>
      <c r="E17" s="863"/>
      <c r="F17" s="863"/>
    </row>
    <row r="18" spans="1:8" s="8" customFormat="1" ht="14.4" customHeight="1">
      <c r="A18" s="922"/>
      <c r="B18" s="920" t="s">
        <v>605</v>
      </c>
      <c r="C18" s="921" t="s">
        <v>100</v>
      </c>
      <c r="D18" s="45"/>
      <c r="E18" s="286"/>
      <c r="F18" s="336"/>
      <c r="G18" s="943">
        <v>74295</v>
      </c>
      <c r="H18" s="1358" t="s">
        <v>303</v>
      </c>
    </row>
    <row r="19" spans="1:8" s="8" customFormat="1" ht="14.4" customHeight="1">
      <c r="A19" s="922" t="s">
        <v>51</v>
      </c>
      <c r="B19" s="920">
        <v>29</v>
      </c>
      <c r="C19" s="921" t="s">
        <v>607</v>
      </c>
      <c r="D19" s="45"/>
      <c r="E19" s="288"/>
      <c r="F19" s="810"/>
      <c r="G19" s="65">
        <f>SUM(G18:G18)</f>
        <v>74295</v>
      </c>
      <c r="H19" s="45"/>
    </row>
    <row r="20" spans="1:8" s="8" customFormat="1" ht="14.4" customHeight="1">
      <c r="A20" s="917" t="s">
        <v>51</v>
      </c>
      <c r="B20" s="1108">
        <v>0.09</v>
      </c>
      <c r="C20" s="919" t="s">
        <v>424</v>
      </c>
      <c r="D20" s="45"/>
      <c r="E20" s="291"/>
      <c r="F20" s="291"/>
      <c r="G20" s="291">
        <f t="shared" ref="G20" si="0">G19</f>
        <v>74295</v>
      </c>
      <c r="H20" s="45"/>
    </row>
    <row r="21" spans="1:8" s="8" customFormat="1" ht="14.4" customHeight="1">
      <c r="A21" s="917" t="s">
        <v>51</v>
      </c>
      <c r="B21" s="918">
        <v>2052</v>
      </c>
      <c r="C21" s="919" t="s">
        <v>455</v>
      </c>
      <c r="D21" s="59"/>
      <c r="E21" s="366"/>
      <c r="F21" s="1093"/>
      <c r="G21" s="1092">
        <f t="shared" ref="G21" si="1">G20</f>
        <v>74295</v>
      </c>
      <c r="H21" s="59"/>
    </row>
    <row r="22" spans="1:8" s="8" customFormat="1" ht="14.4" customHeight="1">
      <c r="A22" s="917"/>
      <c r="B22" s="918"/>
      <c r="C22" s="919"/>
      <c r="D22" s="59"/>
      <c r="E22" s="330"/>
      <c r="F22" s="742"/>
      <c r="G22" s="59"/>
      <c r="H22" s="59"/>
    </row>
    <row r="23" spans="1:8" s="8" customFormat="1" ht="14.4" customHeight="1">
      <c r="A23" s="917" t="s">
        <v>56</v>
      </c>
      <c r="B23" s="918">
        <v>2070</v>
      </c>
      <c r="C23" s="919" t="s">
        <v>118</v>
      </c>
      <c r="D23" s="59"/>
      <c r="E23" s="863"/>
      <c r="F23" s="863"/>
      <c r="G23" s="47"/>
      <c r="H23" s="47"/>
    </row>
    <row r="24" spans="1:8" s="8" customFormat="1" ht="14.4" customHeight="1">
      <c r="A24" s="917"/>
      <c r="B24" s="78">
        <v>3.0000000000000001E-3</v>
      </c>
      <c r="C24" s="919" t="s">
        <v>81</v>
      </c>
      <c r="D24" s="45"/>
      <c r="E24" s="805"/>
      <c r="F24" s="805"/>
      <c r="G24" s="45"/>
      <c r="H24" s="45"/>
    </row>
    <row r="25" spans="1:8" s="8" customFormat="1" ht="14.4" customHeight="1">
      <c r="A25" s="917"/>
      <c r="B25" s="920">
        <v>44</v>
      </c>
      <c r="C25" s="1730" t="s">
        <v>608</v>
      </c>
      <c r="D25" s="1730"/>
      <c r="E25" s="863"/>
      <c r="F25" s="863"/>
      <c r="G25" s="47"/>
      <c r="H25" s="47"/>
    </row>
    <row r="26" spans="1:8" s="8" customFormat="1" ht="14.4" customHeight="1">
      <c r="A26" s="922"/>
      <c r="B26" s="920" t="s">
        <v>452</v>
      </c>
      <c r="C26" s="921" t="s">
        <v>357</v>
      </c>
      <c r="D26" s="45"/>
      <c r="E26" s="286"/>
      <c r="F26" s="336"/>
      <c r="G26" s="943">
        <v>200</v>
      </c>
      <c r="H26" s="943"/>
    </row>
    <row r="27" spans="1:8" s="8" customFormat="1" ht="14.4" customHeight="1">
      <c r="A27" s="922"/>
      <c r="B27" s="920" t="s">
        <v>453</v>
      </c>
      <c r="C27" s="921" t="s">
        <v>100</v>
      </c>
      <c r="D27" s="45"/>
      <c r="E27" s="286"/>
      <c r="F27" s="336"/>
      <c r="G27" s="943">
        <v>300</v>
      </c>
      <c r="H27" s="943"/>
    </row>
    <row r="28" spans="1:8" s="8" customFormat="1" ht="14.4" customHeight="1">
      <c r="A28" s="917" t="s">
        <v>51</v>
      </c>
      <c r="B28" s="920">
        <v>44</v>
      </c>
      <c r="C28" s="1731" t="s">
        <v>608</v>
      </c>
      <c r="D28" s="1731"/>
      <c r="E28" s="288"/>
      <c r="F28" s="292"/>
      <c r="G28" s="288">
        <f>SUM(G26:G27)</f>
        <v>500</v>
      </c>
      <c r="H28" s="285"/>
    </row>
    <row r="29" spans="1:8" s="8" customFormat="1" ht="14.4" customHeight="1">
      <c r="A29" s="917" t="s">
        <v>51</v>
      </c>
      <c r="B29" s="78">
        <v>3.0000000000000001E-3</v>
      </c>
      <c r="C29" s="919" t="s">
        <v>81</v>
      </c>
      <c r="D29" s="45"/>
      <c r="E29" s="1110"/>
      <c r="F29" s="1110"/>
      <c r="G29" s="1110">
        <f t="shared" ref="G29" si="2">G28</f>
        <v>500</v>
      </c>
      <c r="H29" s="45"/>
    </row>
    <row r="30" spans="1:8" s="8" customFormat="1" ht="14.4" customHeight="1">
      <c r="A30" s="922" t="s">
        <v>51</v>
      </c>
      <c r="B30" s="1111">
        <v>2070</v>
      </c>
      <c r="C30" s="1112" t="s">
        <v>118</v>
      </c>
      <c r="D30" s="59"/>
      <c r="E30" s="334"/>
      <c r="F30" s="742"/>
      <c r="G30" s="59">
        <f t="shared" ref="G30" si="3">G29</f>
        <v>500</v>
      </c>
      <c r="H30" s="59"/>
    </row>
    <row r="31" spans="1:8" s="8" customFormat="1" ht="14.4" customHeight="1">
      <c r="A31" s="1113" t="s">
        <v>51</v>
      </c>
      <c r="B31" s="1114"/>
      <c r="C31" s="1115" t="s">
        <v>55</v>
      </c>
      <c r="D31" s="1092"/>
      <c r="E31" s="366"/>
      <c r="F31" s="1093"/>
      <c r="G31" s="1092">
        <f>G30+G21</f>
        <v>74795</v>
      </c>
      <c r="H31" s="59"/>
    </row>
    <row r="32" spans="1:8" s="8" customFormat="1" ht="14.4" customHeight="1">
      <c r="A32" s="1113" t="s">
        <v>51</v>
      </c>
      <c r="B32" s="1114"/>
      <c r="C32" s="1115" t="s">
        <v>52</v>
      </c>
      <c r="D32" s="1092"/>
      <c r="E32" s="935"/>
      <c r="F32" s="1093"/>
      <c r="G32" s="1092">
        <f t="shared" ref="G32" si="4">G31</f>
        <v>74795</v>
      </c>
      <c r="H32" s="59"/>
    </row>
    <row r="33" spans="1:14" s="8" customFormat="1" ht="7.8" customHeight="1">
      <c r="A33" s="917"/>
      <c r="B33" s="918"/>
      <c r="C33" s="1213"/>
      <c r="D33" s="59"/>
      <c r="E33" s="923"/>
      <c r="F33" s="742"/>
      <c r="G33" s="59"/>
      <c r="H33" s="59"/>
    </row>
    <row r="34" spans="1:14" s="1631" customFormat="1" ht="14.4" customHeight="1">
      <c r="A34" s="1614" t="s">
        <v>306</v>
      </c>
      <c r="B34" s="939"/>
      <c r="C34" s="791"/>
      <c r="D34" s="1630"/>
      <c r="E34" s="1630"/>
      <c r="F34" s="1630"/>
      <c r="G34" s="1630"/>
      <c r="H34" s="1630"/>
    </row>
    <row r="35" spans="1:14" ht="69.599999999999994" customHeight="1">
      <c r="A35" s="1569" t="s">
        <v>303</v>
      </c>
      <c r="B35" s="1729" t="s">
        <v>1062</v>
      </c>
      <c r="C35" s="1729"/>
      <c r="D35" s="1729"/>
      <c r="E35" s="1729"/>
      <c r="F35" s="1729"/>
      <c r="G35" s="1729"/>
      <c r="H35" s="1360"/>
    </row>
    <row r="36" spans="1:14">
      <c r="A36" s="898"/>
      <c r="B36" s="437"/>
      <c r="C36" s="449"/>
      <c r="D36" s="450"/>
      <c r="E36" s="450"/>
      <c r="F36" s="450"/>
      <c r="G36" s="450"/>
      <c r="H36" s="450"/>
    </row>
    <row r="37" spans="1:14" s="449" customFormat="1">
      <c r="A37" s="1656"/>
      <c r="B37" s="437"/>
      <c r="D37" s="450"/>
      <c r="E37" s="450"/>
      <c r="F37" s="450"/>
      <c r="G37" s="450"/>
      <c r="H37" s="450"/>
      <c r="I37" s="448"/>
      <c r="J37" s="448"/>
      <c r="K37" s="448"/>
      <c r="L37" s="448"/>
      <c r="M37" s="448"/>
      <c r="N37" s="448"/>
    </row>
    <row r="38" spans="1:14" s="448" customFormat="1">
      <c r="A38" s="1656"/>
      <c r="B38" s="437"/>
      <c r="C38" s="449"/>
      <c r="D38" s="450"/>
      <c r="E38" s="450"/>
      <c r="F38" s="450"/>
      <c r="G38" s="450"/>
      <c r="H38" s="450"/>
    </row>
    <row r="39" spans="1:14" s="448" customFormat="1">
      <c r="A39" s="1656"/>
      <c r="B39" s="437"/>
      <c r="C39" s="449"/>
      <c r="D39" s="1345"/>
      <c r="E39" s="613"/>
      <c r="F39" s="1345"/>
      <c r="G39" s="613"/>
      <c r="H39" s="613"/>
    </row>
    <row r="40" spans="1:14" s="448" customFormat="1">
      <c r="A40" s="1656"/>
      <c r="B40" s="437"/>
      <c r="C40" s="449"/>
      <c r="D40" s="134"/>
      <c r="E40" s="134"/>
      <c r="F40" s="134"/>
      <c r="G40" s="134"/>
      <c r="H40" s="134"/>
    </row>
    <row r="41" spans="1:14" s="448" customFormat="1">
      <c r="A41" s="1656"/>
      <c r="B41" s="437"/>
      <c r="C41" s="1776"/>
      <c r="D41" s="232"/>
      <c r="E41" s="232"/>
      <c r="F41" s="232"/>
      <c r="G41" s="232"/>
      <c r="H41" s="232"/>
    </row>
    <row r="42" spans="1:14" s="448" customFormat="1">
      <c r="A42" s="1656"/>
      <c r="B42" s="437"/>
      <c r="C42" s="449"/>
      <c r="D42" s="593"/>
      <c r="E42" s="593"/>
      <c r="F42" s="593"/>
      <c r="G42" s="593"/>
      <c r="H42" s="593"/>
    </row>
    <row r="43" spans="1:14" s="441" customFormat="1">
      <c r="A43" s="443"/>
      <c r="B43" s="444"/>
      <c r="C43" s="445"/>
      <c r="D43" s="446"/>
      <c r="E43" s="446"/>
      <c r="F43" s="446"/>
      <c r="G43" s="446"/>
      <c r="H43" s="446"/>
    </row>
    <row r="44" spans="1:14" s="441" customFormat="1">
      <c r="A44" s="443"/>
      <c r="B44" s="444"/>
      <c r="C44" s="445"/>
      <c r="D44" s="446"/>
      <c r="E44" s="446"/>
      <c r="F44" s="446"/>
      <c r="G44" s="446"/>
      <c r="H44" s="446"/>
    </row>
    <row r="45" spans="1:14" s="441" customFormat="1">
      <c r="A45" s="443"/>
      <c r="B45" s="444"/>
      <c r="C45" s="451"/>
      <c r="D45" s="446"/>
      <c r="E45" s="446"/>
      <c r="F45" s="446"/>
      <c r="G45" s="446"/>
      <c r="H45" s="446"/>
    </row>
    <row r="46" spans="1:14" s="441" customFormat="1">
      <c r="A46" s="443"/>
      <c r="B46" s="444"/>
      <c r="C46" s="447"/>
      <c r="D46" s="446"/>
      <c r="E46" s="446"/>
      <c r="F46" s="446"/>
      <c r="G46" s="446"/>
      <c r="H46" s="446"/>
    </row>
    <row r="47" spans="1:14" s="441" customFormat="1">
      <c r="A47" s="443"/>
      <c r="B47" s="444"/>
      <c r="C47" s="447"/>
      <c r="D47" s="446"/>
      <c r="E47" s="446"/>
      <c r="F47" s="446"/>
      <c r="G47" s="446"/>
      <c r="H47" s="446"/>
    </row>
    <row r="48" spans="1:14" s="441" customFormat="1">
      <c r="A48" s="443"/>
      <c r="B48" s="444"/>
      <c r="C48" s="447"/>
      <c r="D48" s="446"/>
      <c r="E48" s="446"/>
      <c r="F48" s="446"/>
      <c r="G48" s="446"/>
      <c r="H48" s="446"/>
    </row>
    <row r="49" spans="1:8" s="441" customFormat="1">
      <c r="A49" s="443"/>
      <c r="B49" s="444"/>
      <c r="C49" s="447"/>
      <c r="D49" s="446"/>
      <c r="E49" s="446"/>
      <c r="F49" s="446"/>
      <c r="G49" s="446"/>
      <c r="H49" s="446"/>
    </row>
    <row r="50" spans="1:8" s="441" customFormat="1">
      <c r="A50" s="443"/>
      <c r="B50" s="444"/>
      <c r="C50" s="445"/>
      <c r="D50" s="446"/>
      <c r="E50" s="446"/>
      <c r="F50" s="446"/>
      <c r="G50" s="446"/>
      <c r="H50" s="446"/>
    </row>
    <row r="51" spans="1:8" s="441" customFormat="1">
      <c r="A51" s="443"/>
      <c r="B51" s="444"/>
      <c r="C51" s="445"/>
      <c r="D51" s="446"/>
      <c r="E51" s="446"/>
      <c r="F51" s="446"/>
      <c r="G51" s="446"/>
      <c r="H51" s="446"/>
    </row>
    <row r="52" spans="1:8" s="441" customFormat="1">
      <c r="A52" s="443"/>
      <c r="B52" s="444"/>
      <c r="C52" s="445"/>
      <c r="D52" s="446"/>
      <c r="E52" s="446"/>
      <c r="F52" s="446"/>
      <c r="G52" s="446"/>
      <c r="H52" s="446"/>
    </row>
    <row r="53" spans="1:8" s="441" customFormat="1">
      <c r="A53" s="443"/>
      <c r="B53" s="444"/>
      <c r="C53" s="445"/>
      <c r="D53" s="446"/>
      <c r="E53" s="446"/>
      <c r="F53" s="446"/>
      <c r="G53" s="446"/>
      <c r="H53" s="446"/>
    </row>
    <row r="54" spans="1:8" s="441" customFormat="1">
      <c r="A54" s="443"/>
      <c r="B54" s="444"/>
      <c r="C54" s="445"/>
      <c r="D54" s="446"/>
      <c r="E54" s="446"/>
      <c r="F54" s="446"/>
      <c r="G54" s="446"/>
      <c r="H54" s="446"/>
    </row>
    <row r="55" spans="1:8" s="441" customFormat="1">
      <c r="A55" s="443"/>
      <c r="B55" s="444"/>
      <c r="C55" s="445"/>
      <c r="D55" s="446"/>
      <c r="E55" s="446"/>
      <c r="F55" s="446"/>
      <c r="G55" s="446"/>
      <c r="H55" s="446"/>
    </row>
    <row r="56" spans="1:8" s="441" customFormat="1">
      <c r="A56" s="443"/>
      <c r="B56" s="444"/>
      <c r="C56" s="445"/>
      <c r="D56" s="446"/>
      <c r="E56" s="446"/>
      <c r="F56" s="446"/>
      <c r="G56" s="446"/>
      <c r="H56" s="446"/>
    </row>
    <row r="57" spans="1:8" s="441" customFormat="1">
      <c r="A57" s="443"/>
      <c r="B57" s="444"/>
      <c r="C57" s="445"/>
      <c r="D57" s="452"/>
      <c r="E57" s="446"/>
      <c r="F57" s="446"/>
      <c r="G57" s="446"/>
      <c r="H57" s="446"/>
    </row>
    <row r="58" spans="1:8" s="441" customFormat="1">
      <c r="A58" s="443"/>
      <c r="B58" s="444"/>
      <c r="C58" s="445"/>
      <c r="D58" s="452"/>
      <c r="E58" s="446"/>
      <c r="F58" s="446"/>
      <c r="G58" s="446"/>
      <c r="H58" s="446"/>
    </row>
    <row r="59" spans="1:8" s="441" customFormat="1">
      <c r="A59" s="443"/>
      <c r="B59" s="444"/>
      <c r="C59" s="445"/>
      <c r="D59" s="446"/>
      <c r="E59" s="446"/>
      <c r="F59" s="446"/>
      <c r="G59" s="446"/>
      <c r="H59" s="446"/>
    </row>
    <row r="60" spans="1:8" s="441" customFormat="1">
      <c r="A60" s="443"/>
      <c r="B60" s="444"/>
      <c r="C60" s="445"/>
      <c r="D60" s="446"/>
      <c r="E60" s="446"/>
      <c r="F60" s="446"/>
      <c r="G60" s="446"/>
      <c r="H60" s="446"/>
    </row>
    <row r="61" spans="1:8" s="441" customFormat="1">
      <c r="A61" s="443"/>
      <c r="B61" s="444"/>
      <c r="C61" s="445"/>
      <c r="D61" s="446"/>
      <c r="E61" s="446"/>
      <c r="F61" s="446"/>
      <c r="G61" s="446"/>
      <c r="H61" s="446"/>
    </row>
    <row r="62" spans="1:8" s="441" customFormat="1">
      <c r="A62" s="443"/>
      <c r="B62" s="444"/>
      <c r="C62" s="445"/>
      <c r="D62" s="446"/>
      <c r="E62" s="446"/>
      <c r="F62" s="446"/>
      <c r="G62" s="446"/>
      <c r="H62" s="446"/>
    </row>
    <row r="63" spans="1:8" s="441" customFormat="1">
      <c r="A63" s="443"/>
      <c r="B63" s="444"/>
      <c r="C63" s="445"/>
      <c r="D63" s="446"/>
      <c r="E63" s="446"/>
      <c r="F63" s="446"/>
      <c r="G63" s="446"/>
      <c r="H63" s="446"/>
    </row>
    <row r="64" spans="1:8" s="441" customFormat="1">
      <c r="A64" s="443"/>
      <c r="B64" s="444"/>
      <c r="C64" s="445"/>
      <c r="D64" s="446"/>
      <c r="E64" s="446"/>
      <c r="F64" s="446"/>
      <c r="G64" s="446"/>
      <c r="H64" s="446"/>
    </row>
    <row r="65" spans="1:8" s="441" customFormat="1">
      <c r="A65" s="443"/>
      <c r="B65" s="444"/>
      <c r="C65" s="445"/>
      <c r="D65" s="446"/>
      <c r="E65" s="446"/>
      <c r="F65" s="446"/>
      <c r="G65" s="446"/>
      <c r="H65" s="446"/>
    </row>
    <row r="66" spans="1:8" s="441" customFormat="1">
      <c r="A66" s="443"/>
      <c r="B66" s="444"/>
      <c r="C66" s="445"/>
      <c r="D66" s="446"/>
      <c r="E66" s="446"/>
      <c r="F66" s="446"/>
      <c r="G66" s="446"/>
      <c r="H66" s="446"/>
    </row>
    <row r="67" spans="1:8" s="441" customFormat="1">
      <c r="A67" s="443"/>
      <c r="B67" s="444"/>
      <c r="C67" s="445"/>
      <c r="D67" s="446"/>
      <c r="E67" s="446"/>
      <c r="F67" s="446"/>
      <c r="G67" s="446"/>
      <c r="H67" s="446"/>
    </row>
    <row r="68" spans="1:8" s="441" customFormat="1">
      <c r="A68" s="443"/>
      <c r="B68" s="444"/>
      <c r="C68" s="445"/>
      <c r="D68" s="446"/>
      <c r="E68" s="446"/>
      <c r="F68" s="446"/>
      <c r="G68" s="446"/>
      <c r="H68" s="446"/>
    </row>
    <row r="69" spans="1:8" s="441" customFormat="1">
      <c r="A69" s="443"/>
      <c r="B69" s="444"/>
      <c r="C69" s="445"/>
      <c r="D69" s="446"/>
      <c r="E69" s="446"/>
      <c r="F69" s="446"/>
      <c r="G69" s="446"/>
      <c r="H69" s="446"/>
    </row>
    <row r="70" spans="1:8" s="441" customFormat="1">
      <c r="A70" s="443"/>
      <c r="B70" s="444"/>
      <c r="C70" s="445"/>
      <c r="D70" s="446"/>
      <c r="E70" s="446"/>
      <c r="F70" s="446"/>
      <c r="G70" s="446"/>
      <c r="H70" s="446"/>
    </row>
    <row r="71" spans="1:8" s="441" customFormat="1">
      <c r="A71" s="443"/>
      <c r="B71" s="444"/>
      <c r="C71" s="445"/>
      <c r="D71" s="446"/>
      <c r="E71" s="446"/>
      <c r="F71" s="446"/>
      <c r="G71" s="446"/>
      <c r="H71" s="446"/>
    </row>
    <row r="72" spans="1:8" s="441" customFormat="1">
      <c r="A72" s="443"/>
      <c r="B72" s="444"/>
      <c r="C72" s="445"/>
      <c r="D72" s="446"/>
      <c r="E72" s="446"/>
      <c r="F72" s="446"/>
      <c r="G72" s="446"/>
      <c r="H72" s="446"/>
    </row>
    <row r="73" spans="1:8" s="441" customFormat="1">
      <c r="A73" s="443"/>
      <c r="B73" s="444"/>
      <c r="C73" s="445"/>
      <c r="D73" s="446"/>
      <c r="E73" s="446"/>
      <c r="F73" s="446"/>
      <c r="G73" s="446"/>
      <c r="H73" s="446"/>
    </row>
    <row r="74" spans="1:8" s="441" customFormat="1">
      <c r="A74" s="443"/>
      <c r="B74" s="444"/>
      <c r="C74" s="445"/>
      <c r="D74" s="446"/>
      <c r="E74" s="446"/>
      <c r="F74" s="446"/>
      <c r="G74" s="446"/>
      <c r="H74" s="446"/>
    </row>
    <row r="75" spans="1:8" s="441" customFormat="1">
      <c r="A75" s="443"/>
      <c r="B75" s="444"/>
      <c r="C75" s="445"/>
      <c r="D75" s="446"/>
      <c r="E75" s="446"/>
      <c r="F75" s="446"/>
      <c r="G75" s="446"/>
      <c r="H75" s="446"/>
    </row>
    <row r="76" spans="1:8" s="441" customFormat="1">
      <c r="A76" s="443"/>
      <c r="B76" s="444"/>
      <c r="C76" s="445"/>
      <c r="D76" s="446"/>
      <c r="E76" s="446"/>
      <c r="F76" s="446"/>
      <c r="G76" s="446"/>
      <c r="H76" s="446"/>
    </row>
    <row r="77" spans="1:8" s="441" customFormat="1">
      <c r="A77" s="443"/>
      <c r="B77" s="444"/>
      <c r="C77" s="445"/>
      <c r="D77" s="446"/>
      <c r="E77" s="446"/>
      <c r="F77" s="446"/>
      <c r="G77" s="446"/>
      <c r="H77" s="446"/>
    </row>
    <row r="78" spans="1:8" s="441" customFormat="1">
      <c r="A78" s="443"/>
      <c r="B78" s="444"/>
      <c r="C78" s="445"/>
      <c r="D78" s="446"/>
      <c r="E78" s="446"/>
      <c r="F78" s="446"/>
      <c r="G78" s="446"/>
      <c r="H78" s="446"/>
    </row>
    <row r="85" spans="1:8" s="441" customFormat="1">
      <c r="A85" s="443"/>
      <c r="B85" s="444"/>
      <c r="C85" s="445"/>
      <c r="D85" s="446"/>
      <c r="E85" s="446"/>
      <c r="F85" s="445"/>
      <c r="G85" s="445"/>
      <c r="H85" s="445"/>
    </row>
    <row r="86" spans="1:8" s="441" customFormat="1">
      <c r="A86" s="443"/>
      <c r="B86" s="444"/>
      <c r="C86" s="445"/>
      <c r="D86" s="446"/>
      <c r="E86" s="446"/>
      <c r="F86" s="445"/>
      <c r="G86" s="445"/>
      <c r="H86" s="445"/>
    </row>
  </sheetData>
  <autoFilter ref="A13:N35"/>
  <mergeCells count="6">
    <mergeCell ref="B35:G35"/>
    <mergeCell ref="A1:G1"/>
    <mergeCell ref="A2:G2"/>
    <mergeCell ref="A3:G3"/>
    <mergeCell ref="C25:D25"/>
    <mergeCell ref="C28:D28"/>
  </mergeCells>
  <printOptions horizontalCentered="1"/>
  <pageMargins left="0.98425196850393704" right="0.98425196850393704" top="0.78740157480314965" bottom="3.9370078740157481" header="0.51181102362204722" footer="3.3464566929133861"/>
  <pageSetup paperSize="9" scale="93" firstPageNumber="38" orientation="portrait" blackAndWhite="1" useFirstPageNumber="1" r:id="rId1"/>
  <headerFooter alignWithMargins="0">
    <oddHeader xml:space="preserve">&amp;C   </oddHeader>
    <oddFooter>&amp;C&amp;"Times New Roman,Bold" &amp;P</oddFooter>
  </headerFooter>
</worksheet>
</file>

<file path=xl/worksheets/sheet23.xml><?xml version="1.0" encoding="utf-8"?>
<worksheet xmlns="http://schemas.openxmlformats.org/spreadsheetml/2006/main" xmlns:r="http://schemas.openxmlformats.org/officeDocument/2006/relationships">
  <sheetPr syncVertical="1" syncRef="A19" transitionEvaluation="1" transitionEntry="1" codeName="Sheet24">
    <tabColor rgb="FFC00000"/>
  </sheetPr>
  <dimension ref="A1:Q76"/>
  <sheetViews>
    <sheetView view="pageBreakPreview" topLeftCell="A19" zoomScaleSheetLayoutView="100" workbookViewId="0">
      <selection activeCell="A35" sqref="A35:XFD39"/>
    </sheetView>
  </sheetViews>
  <sheetFormatPr defaultColWidth="11" defaultRowHeight="13.2"/>
  <cols>
    <col min="1" max="1" width="5.6640625" style="443" customWidth="1"/>
    <col min="2" max="2" width="7.88671875" style="444" customWidth="1"/>
    <col min="3" max="3" width="33.88671875" style="445" customWidth="1"/>
    <col min="4" max="4" width="6.6640625" style="446" customWidth="1"/>
    <col min="5" max="5" width="10.6640625" style="446" customWidth="1"/>
    <col min="6" max="6" width="8.6640625" style="445" customWidth="1"/>
    <col min="7" max="7" width="8.88671875" style="445" customWidth="1"/>
    <col min="8" max="8" width="3" style="445" customWidth="1"/>
    <col min="9" max="17" width="11" style="441"/>
    <col min="18" max="16384" width="11" style="445"/>
  </cols>
  <sheetData>
    <row r="1" spans="1:11" ht="14.1" customHeight="1">
      <c r="A1" s="1728" t="s">
        <v>10</v>
      </c>
      <c r="B1" s="1728"/>
      <c r="C1" s="1728"/>
      <c r="D1" s="1728"/>
      <c r="E1" s="1728"/>
      <c r="F1" s="1728"/>
      <c r="G1" s="1728"/>
      <c r="H1" s="899"/>
    </row>
    <row r="2" spans="1:11" ht="14.1" customHeight="1">
      <c r="A2" s="1728" t="s">
        <v>1063</v>
      </c>
      <c r="B2" s="1728"/>
      <c r="C2" s="1728"/>
      <c r="D2" s="1728"/>
      <c r="E2" s="1728"/>
      <c r="F2" s="1728"/>
      <c r="G2" s="1728"/>
      <c r="H2" s="899"/>
    </row>
    <row r="3" spans="1:11" ht="14.1" customHeight="1">
      <c r="A3" s="1666" t="s">
        <v>861</v>
      </c>
      <c r="B3" s="1666"/>
      <c r="C3" s="1666"/>
      <c r="D3" s="1666"/>
      <c r="E3" s="1666"/>
      <c r="F3" s="1666"/>
      <c r="G3" s="1666"/>
      <c r="H3" s="880"/>
    </row>
    <row r="4" spans="1:11" ht="14.1" customHeight="1">
      <c r="A4" s="31"/>
      <c r="B4" s="587"/>
      <c r="C4" s="587"/>
      <c r="D4" s="587"/>
      <c r="E4" s="587"/>
      <c r="F4" s="587"/>
      <c r="G4" s="587"/>
      <c r="H4" s="881"/>
    </row>
    <row r="5" spans="1:11" ht="14.1" customHeight="1">
      <c r="A5" s="31"/>
      <c r="B5" s="27"/>
      <c r="C5" s="27"/>
      <c r="D5" s="33"/>
      <c r="E5" s="34" t="s">
        <v>4</v>
      </c>
      <c r="F5" s="34" t="s">
        <v>5</v>
      </c>
      <c r="G5" s="34" t="s">
        <v>110</v>
      </c>
      <c r="H5" s="30"/>
    </row>
    <row r="6" spans="1:11" ht="14.1" customHeight="1">
      <c r="A6" s="31"/>
      <c r="B6" s="35" t="s">
        <v>6</v>
      </c>
      <c r="C6" s="27" t="s">
        <v>7</v>
      </c>
      <c r="D6" s="36" t="s">
        <v>52</v>
      </c>
      <c r="E6" s="29">
        <v>183033</v>
      </c>
      <c r="F6" s="29">
        <v>424000</v>
      </c>
      <c r="G6" s="29">
        <f>SUM(E6:F6)</f>
        <v>607033</v>
      </c>
      <c r="H6" s="29"/>
    </row>
    <row r="7" spans="1:11" ht="14.1" customHeight="1">
      <c r="A7" s="31"/>
      <c r="B7" s="35" t="s">
        <v>8</v>
      </c>
      <c r="C7" s="37" t="s">
        <v>9</v>
      </c>
      <c r="D7" s="38"/>
      <c r="E7" s="30"/>
      <c r="F7" s="30"/>
      <c r="G7" s="30"/>
      <c r="H7" s="30"/>
    </row>
    <row r="8" spans="1:11" ht="15" customHeight="1">
      <c r="A8" s="31"/>
      <c r="B8" s="35"/>
      <c r="C8" s="37" t="s">
        <v>106</v>
      </c>
      <c r="D8" s="38" t="s">
        <v>52</v>
      </c>
      <c r="E8" s="30">
        <f>G29</f>
        <v>800</v>
      </c>
      <c r="F8" s="227">
        <v>0</v>
      </c>
      <c r="G8" s="30">
        <f>SUM(E8:F8)</f>
        <v>800</v>
      </c>
      <c r="H8" s="30"/>
    </row>
    <row r="9" spans="1:11" ht="14.1" customHeight="1">
      <c r="A9" s="31"/>
      <c r="B9" s="39" t="s">
        <v>51</v>
      </c>
      <c r="C9" s="27" t="s">
        <v>20</v>
      </c>
      <c r="D9" s="40" t="s">
        <v>52</v>
      </c>
      <c r="E9" s="41">
        <f>SUM(E6:E8)</f>
        <v>183833</v>
      </c>
      <c r="F9" s="41">
        <f>SUM(F6:F8)</f>
        <v>424000</v>
      </c>
      <c r="G9" s="41">
        <f>SUM(E9:F9)</f>
        <v>607833</v>
      </c>
      <c r="H9" s="29"/>
    </row>
    <row r="10" spans="1:11" ht="14.1" customHeight="1">
      <c r="A10" s="31"/>
      <c r="B10" s="35"/>
      <c r="C10" s="27"/>
      <c r="D10" s="28"/>
      <c r="E10" s="28"/>
      <c r="F10" s="36"/>
      <c r="G10" s="28"/>
      <c r="H10" s="28"/>
    </row>
    <row r="11" spans="1:11" ht="14.1" customHeight="1">
      <c r="A11" s="31"/>
      <c r="B11" s="35" t="s">
        <v>21</v>
      </c>
      <c r="C11" s="27" t="s">
        <v>22</v>
      </c>
      <c r="D11" s="27"/>
      <c r="E11" s="27"/>
      <c r="F11" s="42"/>
      <c r="G11" s="27"/>
      <c r="H11" s="27"/>
    </row>
    <row r="12" spans="1:11" s="1" customFormat="1">
      <c r="A12" s="29"/>
      <c r="B12" s="589"/>
      <c r="C12" s="589"/>
      <c r="D12" s="589"/>
      <c r="E12" s="589"/>
      <c r="F12" s="589"/>
      <c r="G12" s="589"/>
      <c r="H12" s="619"/>
    </row>
    <row r="13" spans="1:11" s="1" customFormat="1" ht="13.8" thickBot="1">
      <c r="A13" s="43"/>
      <c r="B13" s="598"/>
      <c r="C13" s="592"/>
      <c r="D13" s="592"/>
      <c r="E13" s="592"/>
      <c r="F13" s="592"/>
      <c r="G13" s="592" t="s">
        <v>98</v>
      </c>
      <c r="H13" s="619"/>
    </row>
    <row r="14" spans="1:11" s="1" customFormat="1" ht="14.4" thickTop="1" thickBot="1">
      <c r="A14" s="43"/>
      <c r="B14" s="281"/>
      <c r="C14" s="281" t="s">
        <v>23</v>
      </c>
      <c r="D14" s="281"/>
      <c r="E14" s="281"/>
      <c r="F14" s="281"/>
      <c r="G14" s="44" t="s">
        <v>110</v>
      </c>
      <c r="H14" s="30"/>
    </row>
    <row r="15" spans="1:11" s="1120" customFormat="1" ht="14.4" customHeight="1" thickTop="1">
      <c r="A15" s="1116"/>
      <c r="B15" s="1117"/>
      <c r="C15" s="950" t="s">
        <v>55</v>
      </c>
      <c r="D15" s="1118"/>
      <c r="E15" s="405"/>
      <c r="F15" s="405"/>
      <c r="G15" s="1118"/>
      <c r="H15" s="1118"/>
      <c r="I15" s="1119"/>
      <c r="J15" s="1119"/>
      <c r="K15" s="1119"/>
    </row>
    <row r="16" spans="1:11" s="1120" customFormat="1" ht="14.4" customHeight="1">
      <c r="A16" s="1116" t="s">
        <v>56</v>
      </c>
      <c r="B16" s="949">
        <v>3454</v>
      </c>
      <c r="C16" s="950" t="s">
        <v>297</v>
      </c>
      <c r="D16" s="1126"/>
      <c r="E16" s="859"/>
      <c r="F16" s="859"/>
      <c r="G16" s="1126"/>
      <c r="H16" s="1126"/>
      <c r="I16" s="1119"/>
      <c r="J16" s="1119"/>
      <c r="K16" s="1119"/>
    </row>
    <row r="17" spans="1:11" s="1120" customFormat="1" ht="14.4" customHeight="1">
      <c r="A17" s="1121"/>
      <c r="B17" s="1127">
        <v>2</v>
      </c>
      <c r="C17" s="952" t="s">
        <v>298</v>
      </c>
      <c r="D17" s="1128"/>
      <c r="E17" s="324"/>
      <c r="F17" s="324"/>
      <c r="G17" s="1128"/>
      <c r="H17" s="1128"/>
      <c r="I17" s="1119"/>
      <c r="J17" s="1119"/>
      <c r="K17" s="1119"/>
    </row>
    <row r="18" spans="1:11" s="1120" customFormat="1" ht="14.4" customHeight="1">
      <c r="A18" s="1121"/>
      <c r="B18" s="1129">
        <v>2.1120000000000001</v>
      </c>
      <c r="C18" s="951" t="s">
        <v>609</v>
      </c>
      <c r="D18" s="1128"/>
      <c r="E18" s="324"/>
      <c r="F18" s="1469"/>
      <c r="G18" s="1128"/>
      <c r="H18" s="1128"/>
      <c r="I18" s="1119"/>
      <c r="J18" s="1119"/>
      <c r="K18" s="1119"/>
    </row>
    <row r="19" spans="1:11" s="1120" customFormat="1" ht="14.4" customHeight="1">
      <c r="A19" s="1121"/>
      <c r="B19" s="953" t="s">
        <v>513</v>
      </c>
      <c r="C19" s="952" t="s">
        <v>100</v>
      </c>
      <c r="D19" s="1125"/>
      <c r="E19" s="308"/>
      <c r="F19" s="1470"/>
      <c r="G19" s="1125">
        <v>300</v>
      </c>
      <c r="H19" s="1125"/>
      <c r="I19" s="1119"/>
      <c r="J19" s="1119"/>
      <c r="K19" s="1119"/>
    </row>
    <row r="20" spans="1:11" s="1120" customFormat="1" ht="14.4" customHeight="1">
      <c r="A20" s="1121" t="s">
        <v>51</v>
      </c>
      <c r="B20" s="1129">
        <v>2.1120000000000001</v>
      </c>
      <c r="C20" s="951" t="s">
        <v>609</v>
      </c>
      <c r="D20" s="308"/>
      <c r="E20" s="307"/>
      <c r="F20" s="1471"/>
      <c r="G20" s="307">
        <f t="shared" ref="G20" si="0">SUM(G19:G19)</f>
        <v>300</v>
      </c>
      <c r="H20" s="308"/>
      <c r="I20" s="1119"/>
      <c r="J20" s="1119"/>
      <c r="K20" s="1119"/>
    </row>
    <row r="21" spans="1:11" s="1120" customFormat="1" ht="14.4" customHeight="1">
      <c r="A21" s="1121"/>
      <c r="B21" s="1129"/>
      <c r="C21" s="951"/>
      <c r="D21" s="308"/>
      <c r="E21" s="308"/>
      <c r="F21" s="1472"/>
      <c r="G21" s="308"/>
      <c r="H21" s="308"/>
      <c r="I21" s="1119"/>
      <c r="J21" s="1119"/>
      <c r="K21" s="1119"/>
    </row>
    <row r="22" spans="1:11" s="1120" customFormat="1" ht="14.4" customHeight="1">
      <c r="A22" s="1116"/>
      <c r="B22" s="1130">
        <v>2.206</v>
      </c>
      <c r="C22" s="950" t="s">
        <v>299</v>
      </c>
      <c r="D22" s="308"/>
      <c r="E22" s="309"/>
      <c r="F22" s="1472"/>
      <c r="G22" s="1125"/>
      <c r="H22" s="1125"/>
      <c r="I22" s="1119"/>
      <c r="J22" s="1119"/>
      <c r="K22" s="1119"/>
    </row>
    <row r="23" spans="1:11" s="1120" customFormat="1" ht="14.4" customHeight="1">
      <c r="A23" s="1121"/>
      <c r="B23" s="1123" t="s">
        <v>207</v>
      </c>
      <c r="C23" s="952" t="s">
        <v>610</v>
      </c>
      <c r="D23" s="309"/>
      <c r="E23" s="309"/>
      <c r="F23" s="1472"/>
      <c r="G23" s="309"/>
      <c r="H23" s="309"/>
      <c r="I23" s="1119"/>
      <c r="J23" s="1119"/>
      <c r="K23" s="1119"/>
    </row>
    <row r="24" spans="1:11" s="1120" customFormat="1" ht="14.4" customHeight="1">
      <c r="A24" s="1121"/>
      <c r="B24" s="1123" t="s">
        <v>135</v>
      </c>
      <c r="C24" s="952" t="s">
        <v>101</v>
      </c>
      <c r="D24" s="309"/>
      <c r="E24" s="310"/>
      <c r="F24" s="1473"/>
      <c r="G24" s="310">
        <v>500</v>
      </c>
      <c r="H24" s="1359" t="s">
        <v>303</v>
      </c>
      <c r="I24" s="1119"/>
      <c r="J24" s="1119"/>
      <c r="K24" s="1119"/>
    </row>
    <row r="25" spans="1:11" s="1120" customFormat="1" ht="14.4" customHeight="1">
      <c r="A25" s="1121" t="s">
        <v>51</v>
      </c>
      <c r="B25" s="1123" t="s">
        <v>207</v>
      </c>
      <c r="C25" s="952" t="s">
        <v>610</v>
      </c>
      <c r="D25" s="309"/>
      <c r="E25" s="308"/>
      <c r="F25" s="1472"/>
      <c r="G25" s="308">
        <f t="shared" ref="G25" si="1">G24</f>
        <v>500</v>
      </c>
      <c r="H25" s="309"/>
      <c r="I25" s="1119"/>
      <c r="J25" s="1119"/>
      <c r="K25" s="1119"/>
    </row>
    <row r="26" spans="1:11" s="1120" customFormat="1" ht="14.4" customHeight="1">
      <c r="A26" s="1121" t="s">
        <v>51</v>
      </c>
      <c r="B26" s="1130">
        <v>2.206</v>
      </c>
      <c r="C26" s="951" t="s">
        <v>299</v>
      </c>
      <c r="D26" s="309"/>
      <c r="E26" s="307"/>
      <c r="F26" s="1471"/>
      <c r="G26" s="307">
        <f>G24</f>
        <v>500</v>
      </c>
      <c r="H26" s="309"/>
      <c r="I26" s="1119"/>
      <c r="J26" s="1119"/>
      <c r="K26" s="1119"/>
    </row>
    <row r="27" spans="1:11" s="1120" customFormat="1" ht="14.4" customHeight="1">
      <c r="A27" s="1121" t="s">
        <v>51</v>
      </c>
      <c r="B27" s="1127">
        <v>2</v>
      </c>
      <c r="C27" s="952" t="s">
        <v>298</v>
      </c>
      <c r="D27" s="1125"/>
      <c r="E27" s="308"/>
      <c r="F27" s="1472"/>
      <c r="G27" s="308">
        <f>G26+G20</f>
        <v>800</v>
      </c>
      <c r="H27" s="1125"/>
      <c r="I27" s="1119"/>
      <c r="J27" s="1119"/>
      <c r="K27" s="1119"/>
    </row>
    <row r="28" spans="1:11" s="1120" customFormat="1" ht="14.4" customHeight="1">
      <c r="A28" s="1122" t="s">
        <v>51</v>
      </c>
      <c r="B28" s="1131">
        <v>3454</v>
      </c>
      <c r="C28" s="1132" t="s">
        <v>297</v>
      </c>
      <c r="D28" s="1136"/>
      <c r="E28" s="307"/>
      <c r="F28" s="1471"/>
      <c r="G28" s="1124">
        <f t="shared" ref="G28" si="2">G27</f>
        <v>800</v>
      </c>
      <c r="H28" s="1125"/>
      <c r="I28" s="1119"/>
      <c r="J28" s="1119"/>
      <c r="K28" s="1119"/>
    </row>
    <row r="29" spans="1:11" s="1120" customFormat="1" ht="14.4" customHeight="1">
      <c r="A29" s="1133" t="s">
        <v>51</v>
      </c>
      <c r="B29" s="1134"/>
      <c r="C29" s="1135" t="s">
        <v>55</v>
      </c>
      <c r="D29" s="1124"/>
      <c r="E29" s="307"/>
      <c r="F29" s="1471"/>
      <c r="G29" s="307">
        <f t="shared" ref="G29" si="3">G28</f>
        <v>800</v>
      </c>
      <c r="H29" s="1125"/>
      <c r="I29" s="1119"/>
      <c r="J29" s="1119"/>
      <c r="K29" s="1119"/>
    </row>
    <row r="30" spans="1:11" s="1120" customFormat="1" ht="14.4" customHeight="1">
      <c r="A30" s="1133" t="s">
        <v>51</v>
      </c>
      <c r="B30" s="1134"/>
      <c r="C30" s="1135" t="s">
        <v>52</v>
      </c>
      <c r="D30" s="307"/>
      <c r="E30" s="307"/>
      <c r="F30" s="1471"/>
      <c r="G30" s="307">
        <f t="shared" ref="G30" si="4">G29</f>
        <v>800</v>
      </c>
      <c r="H30" s="308"/>
      <c r="I30" s="1119"/>
      <c r="J30" s="1119"/>
      <c r="K30" s="1119"/>
    </row>
    <row r="31" spans="1:11" s="1120" customFormat="1" ht="10.199999999999999" customHeight="1">
      <c r="A31" s="1121"/>
      <c r="B31" s="1568"/>
      <c r="C31" s="951"/>
      <c r="D31" s="308"/>
      <c r="E31" s="308"/>
      <c r="F31" s="1472"/>
      <c r="G31" s="308"/>
      <c r="H31" s="308"/>
      <c r="I31" s="1119"/>
      <c r="J31" s="1119"/>
      <c r="K31" s="1119"/>
    </row>
    <row r="32" spans="1:11" s="1631" customFormat="1" ht="15" customHeight="1">
      <c r="A32" s="1614" t="s">
        <v>306</v>
      </c>
      <c r="B32" s="791"/>
      <c r="C32" s="791"/>
      <c r="D32" s="1630"/>
      <c r="E32" s="1630"/>
      <c r="F32" s="1630"/>
      <c r="G32" s="1630"/>
      <c r="H32" s="1630"/>
    </row>
    <row r="33" spans="1:17" ht="24.6" customHeight="1">
      <c r="A33" s="1569" t="s">
        <v>303</v>
      </c>
      <c r="B33" s="1732" t="s">
        <v>1041</v>
      </c>
      <c r="C33" s="1732"/>
      <c r="D33" s="1732"/>
      <c r="E33" s="1732"/>
      <c r="F33" s="1732"/>
      <c r="G33" s="1732"/>
      <c r="H33" s="1468"/>
    </row>
    <row r="34" spans="1:17">
      <c r="A34" s="442"/>
      <c r="B34" s="437"/>
      <c r="C34" s="449"/>
      <c r="D34" s="450"/>
      <c r="E34" s="450"/>
      <c r="F34" s="450"/>
      <c r="G34" s="450"/>
      <c r="H34" s="450"/>
    </row>
    <row r="35" spans="1:17" s="449" customFormat="1">
      <c r="A35" s="1656"/>
      <c r="B35" s="437"/>
      <c r="D35" s="450"/>
      <c r="E35" s="450"/>
      <c r="F35" s="450"/>
      <c r="G35" s="450"/>
      <c r="H35" s="450"/>
      <c r="I35" s="448"/>
      <c r="J35" s="448"/>
      <c r="K35" s="448"/>
      <c r="L35" s="448"/>
      <c r="M35" s="448"/>
      <c r="N35" s="448"/>
      <c r="O35" s="448"/>
      <c r="P35" s="448"/>
      <c r="Q35" s="448"/>
    </row>
    <row r="36" spans="1:17" s="449" customFormat="1">
      <c r="A36" s="1656"/>
      <c r="B36" s="437"/>
      <c r="D36" s="450"/>
      <c r="E36" s="450"/>
      <c r="F36" s="450"/>
      <c r="G36" s="450"/>
      <c r="H36" s="450"/>
      <c r="I36" s="448"/>
      <c r="J36" s="448"/>
      <c r="K36" s="448"/>
      <c r="L36" s="448"/>
      <c r="M36" s="448"/>
      <c r="N36" s="448"/>
      <c r="O36" s="448"/>
      <c r="P36" s="448"/>
      <c r="Q36" s="448"/>
    </row>
    <row r="37" spans="1:17" s="449" customFormat="1">
      <c r="A37" s="1656"/>
      <c r="B37" s="437"/>
      <c r="D37" s="1345"/>
      <c r="E37" s="613"/>
      <c r="F37" s="1345"/>
      <c r="G37" s="613"/>
      <c r="H37" s="613"/>
      <c r="I37" s="448"/>
      <c r="J37" s="448"/>
      <c r="K37" s="448"/>
      <c r="L37" s="448"/>
      <c r="M37" s="448"/>
      <c r="N37" s="448"/>
      <c r="O37" s="448"/>
      <c r="P37" s="448"/>
      <c r="Q37" s="448"/>
    </row>
    <row r="38" spans="1:17" s="449" customFormat="1">
      <c r="A38" s="1656"/>
      <c r="B38" s="437"/>
      <c r="D38" s="134"/>
      <c r="E38" s="134"/>
      <c r="F38" s="134"/>
      <c r="G38" s="134"/>
      <c r="H38" s="134"/>
      <c r="I38" s="448"/>
      <c r="J38" s="448"/>
      <c r="K38" s="448"/>
      <c r="L38" s="448"/>
      <c r="M38" s="448"/>
      <c r="N38" s="448"/>
      <c r="O38" s="448"/>
      <c r="P38" s="448"/>
      <c r="Q38" s="448"/>
    </row>
    <row r="39" spans="1:17" s="449" customFormat="1">
      <c r="A39" s="1656"/>
      <c r="B39" s="437"/>
      <c r="C39" s="1776"/>
      <c r="D39" s="232"/>
      <c r="E39" s="232"/>
      <c r="F39" s="232"/>
      <c r="G39" s="232"/>
      <c r="H39" s="232"/>
      <c r="I39" s="448"/>
      <c r="J39" s="448"/>
      <c r="K39" s="448"/>
      <c r="L39" s="448"/>
      <c r="M39" s="448"/>
      <c r="N39" s="448"/>
      <c r="O39" s="448"/>
      <c r="P39" s="448"/>
      <c r="Q39" s="448"/>
    </row>
    <row r="40" spans="1:17">
      <c r="F40" s="446"/>
      <c r="G40" s="446"/>
      <c r="H40" s="446"/>
    </row>
    <row r="41" spans="1:17">
      <c r="F41" s="446"/>
      <c r="G41" s="446"/>
      <c r="H41" s="446"/>
    </row>
    <row r="42" spans="1:17">
      <c r="F42" s="446"/>
      <c r="G42" s="446"/>
      <c r="H42" s="446"/>
    </row>
    <row r="43" spans="1:17">
      <c r="C43" s="451"/>
      <c r="F43" s="446"/>
      <c r="G43" s="446"/>
      <c r="H43" s="446"/>
    </row>
    <row r="44" spans="1:17">
      <c r="C44" s="447"/>
      <c r="F44" s="446"/>
      <c r="G44" s="446"/>
      <c r="H44" s="446"/>
    </row>
    <row r="45" spans="1:17">
      <c r="C45" s="447"/>
      <c r="F45" s="446"/>
      <c r="G45" s="446"/>
      <c r="H45" s="446"/>
    </row>
    <row r="46" spans="1:17">
      <c r="C46" s="447"/>
      <c r="F46" s="446"/>
      <c r="G46" s="446"/>
      <c r="H46" s="446"/>
    </row>
    <row r="47" spans="1:17">
      <c r="C47" s="447"/>
      <c r="F47" s="446"/>
      <c r="G47" s="446"/>
      <c r="H47" s="446"/>
    </row>
    <row r="48" spans="1:17">
      <c r="F48" s="446"/>
      <c r="G48" s="446"/>
      <c r="H48" s="446"/>
    </row>
    <row r="49" spans="4:8">
      <c r="F49" s="446"/>
      <c r="G49" s="446"/>
      <c r="H49" s="446"/>
    </row>
    <row r="50" spans="4:8">
      <c r="F50" s="446"/>
      <c r="G50" s="446"/>
      <c r="H50" s="446"/>
    </row>
    <row r="51" spans="4:8">
      <c r="F51" s="446"/>
      <c r="G51" s="446"/>
      <c r="H51" s="446"/>
    </row>
    <row r="52" spans="4:8">
      <c r="F52" s="446"/>
      <c r="G52" s="446"/>
      <c r="H52" s="446"/>
    </row>
    <row r="53" spans="4:8">
      <c r="F53" s="446"/>
      <c r="G53" s="446"/>
      <c r="H53" s="446"/>
    </row>
    <row r="54" spans="4:8">
      <c r="F54" s="446"/>
      <c r="G54" s="446"/>
      <c r="H54" s="446"/>
    </row>
    <row r="55" spans="4:8">
      <c r="D55" s="452"/>
      <c r="F55" s="446"/>
      <c r="G55" s="446"/>
      <c r="H55" s="446"/>
    </row>
    <row r="56" spans="4:8">
      <c r="D56" s="452"/>
      <c r="F56" s="446"/>
      <c r="G56" s="446"/>
      <c r="H56" s="446"/>
    </row>
    <row r="57" spans="4:8">
      <c r="F57" s="446"/>
      <c r="G57" s="446"/>
      <c r="H57" s="446"/>
    </row>
    <row r="58" spans="4:8">
      <c r="F58" s="446"/>
      <c r="G58" s="446"/>
      <c r="H58" s="446"/>
    </row>
    <row r="59" spans="4:8">
      <c r="F59" s="446"/>
      <c r="G59" s="446"/>
      <c r="H59" s="446"/>
    </row>
    <row r="60" spans="4:8">
      <c r="F60" s="446"/>
      <c r="G60" s="446"/>
      <c r="H60" s="446"/>
    </row>
    <row r="61" spans="4:8">
      <c r="F61" s="446"/>
      <c r="G61" s="446"/>
      <c r="H61" s="446"/>
    </row>
    <row r="62" spans="4:8">
      <c r="F62" s="446"/>
      <c r="G62" s="446"/>
      <c r="H62" s="446"/>
    </row>
    <row r="63" spans="4:8">
      <c r="F63" s="446"/>
      <c r="G63" s="446"/>
      <c r="H63" s="446"/>
    </row>
    <row r="64" spans="4:8">
      <c r="F64" s="446"/>
      <c r="G64" s="446"/>
      <c r="H64" s="446"/>
    </row>
    <row r="65" spans="6:8">
      <c r="F65" s="446"/>
      <c r="G65" s="446"/>
      <c r="H65" s="446"/>
    </row>
    <row r="66" spans="6:8">
      <c r="F66" s="446"/>
      <c r="G66" s="446"/>
      <c r="H66" s="446"/>
    </row>
    <row r="67" spans="6:8">
      <c r="F67" s="446"/>
      <c r="G67" s="446"/>
      <c r="H67" s="446"/>
    </row>
    <row r="68" spans="6:8">
      <c r="F68" s="446"/>
      <c r="G68" s="446"/>
      <c r="H68" s="446"/>
    </row>
    <row r="69" spans="6:8">
      <c r="F69" s="446"/>
      <c r="G69" s="446"/>
      <c r="H69" s="446"/>
    </row>
    <row r="70" spans="6:8">
      <c r="F70" s="446"/>
      <c r="G70" s="446"/>
      <c r="H70" s="446"/>
    </row>
    <row r="71" spans="6:8">
      <c r="F71" s="446"/>
      <c r="G71" s="446"/>
      <c r="H71" s="446"/>
    </row>
    <row r="72" spans="6:8">
      <c r="F72" s="446"/>
      <c r="G72" s="446"/>
      <c r="H72" s="446"/>
    </row>
    <row r="73" spans="6:8">
      <c r="F73" s="446"/>
      <c r="G73" s="446"/>
      <c r="H73" s="446"/>
    </row>
    <row r="74" spans="6:8">
      <c r="F74" s="446"/>
      <c r="G74" s="446"/>
      <c r="H74" s="446"/>
    </row>
    <row r="75" spans="6:8">
      <c r="F75" s="446"/>
      <c r="G75" s="446"/>
      <c r="H75" s="446"/>
    </row>
    <row r="76" spans="6:8">
      <c r="F76" s="446"/>
      <c r="G76" s="446"/>
      <c r="H76" s="446"/>
    </row>
  </sheetData>
  <autoFilter ref="A14:Q33"/>
  <mergeCells count="4">
    <mergeCell ref="B33:G33"/>
    <mergeCell ref="A1:G1"/>
    <mergeCell ref="A2:G2"/>
    <mergeCell ref="A3:G3"/>
  </mergeCells>
  <printOptions horizontalCentered="1"/>
  <pageMargins left="0.98425196850393704" right="0.98425196850393704" top="0.78740157480314965" bottom="3.9370078740157481" header="0.51181102362204722" footer="3.3464566929133861"/>
  <pageSetup paperSize="9" scale="93" firstPageNumber="39" orientation="portrait" blackAndWhite="1" useFirstPageNumber="1" r:id="rId1"/>
  <headerFooter alignWithMargins="0">
    <oddHeader xml:space="preserve">&amp;C   </oddHeader>
    <oddFooter>&amp;C&amp;"Times New Roman,Bold" &amp;P</oddFooter>
  </headerFooter>
</worksheet>
</file>

<file path=xl/worksheets/sheet24.xml><?xml version="1.0" encoding="utf-8"?>
<worksheet xmlns="http://schemas.openxmlformats.org/spreadsheetml/2006/main" xmlns:r="http://schemas.openxmlformats.org/officeDocument/2006/relationships">
  <sheetPr syncVertical="1" syncRef="B161" transitionEvaluation="1">
    <tabColor rgb="FFC00000"/>
  </sheetPr>
  <dimension ref="A1:J212"/>
  <sheetViews>
    <sheetView view="pageBreakPreview" topLeftCell="B161" zoomScaleNormal="70" zoomScaleSheetLayoutView="100" workbookViewId="0">
      <selection activeCell="B174" sqref="A174:XFD181"/>
    </sheetView>
  </sheetViews>
  <sheetFormatPr defaultColWidth="11" defaultRowHeight="13.2"/>
  <cols>
    <col min="1" max="1" width="5.6640625" style="1558" customWidth="1"/>
    <col min="2" max="2" width="7.6640625" style="100" customWidth="1"/>
    <col min="3" max="3" width="34" style="1292" customWidth="1"/>
    <col min="4" max="4" width="8.33203125" style="97" customWidth="1"/>
    <col min="5" max="5" width="9.109375" style="97" customWidth="1"/>
    <col min="6" max="6" width="9.44140625" style="83" customWidth="1"/>
    <col min="7" max="7" width="8" style="83" customWidth="1"/>
    <col min="8" max="8" width="3.44140625" style="83" customWidth="1"/>
    <col min="9" max="9" width="5.5546875" style="83" customWidth="1"/>
    <col min="10" max="10" width="8.109375" style="97" customWidth="1"/>
    <col min="11" max="11" width="12.109375" style="83" customWidth="1"/>
    <col min="12" max="16384" width="11" style="83"/>
  </cols>
  <sheetData>
    <row r="1" spans="1:10">
      <c r="A1" s="1687" t="s">
        <v>611</v>
      </c>
      <c r="B1" s="1687"/>
      <c r="C1" s="1687"/>
      <c r="D1" s="1687"/>
      <c r="E1" s="1687"/>
      <c r="F1" s="1687"/>
      <c r="G1" s="1687"/>
      <c r="H1" s="1554"/>
    </row>
    <row r="2" spans="1:10">
      <c r="A2" s="1688" t="s">
        <v>612</v>
      </c>
      <c r="B2" s="1688"/>
      <c r="C2" s="1688"/>
      <c r="D2" s="1688"/>
      <c r="E2" s="1688"/>
      <c r="F2" s="1688"/>
      <c r="G2" s="1688"/>
      <c r="H2" s="1555"/>
    </row>
    <row r="3" spans="1:10">
      <c r="A3" s="1666" t="s">
        <v>862</v>
      </c>
      <c r="B3" s="1666"/>
      <c r="C3" s="1666"/>
      <c r="D3" s="1666"/>
      <c r="E3" s="1666"/>
      <c r="F3" s="1666"/>
      <c r="G3" s="1666"/>
      <c r="H3" s="1548"/>
    </row>
    <row r="4" spans="1:10" ht="13.8">
      <c r="A4" s="31"/>
      <c r="B4" s="1667"/>
      <c r="C4" s="1667"/>
      <c r="D4" s="1667"/>
      <c r="E4" s="1667"/>
      <c r="F4" s="1667"/>
      <c r="G4" s="1667"/>
      <c r="H4" s="1549"/>
    </row>
    <row r="5" spans="1:10">
      <c r="A5" s="31"/>
      <c r="B5" s="27"/>
      <c r="C5" s="27"/>
      <c r="D5" s="33"/>
      <c r="E5" s="34" t="s">
        <v>4</v>
      </c>
      <c r="F5" s="34" t="s">
        <v>5</v>
      </c>
      <c r="G5" s="34" t="s">
        <v>110</v>
      </c>
      <c r="H5" s="30"/>
    </row>
    <row r="6" spans="1:10">
      <c r="A6" s="31"/>
      <c r="B6" s="35" t="s">
        <v>6</v>
      </c>
      <c r="C6" s="27" t="s">
        <v>7</v>
      </c>
      <c r="D6" s="36" t="s">
        <v>52</v>
      </c>
      <c r="E6" s="29">
        <v>5218316</v>
      </c>
      <c r="F6" s="621">
        <v>0</v>
      </c>
      <c r="G6" s="29">
        <f>SUM(E6:F6)</f>
        <v>5218316</v>
      </c>
      <c r="H6" s="29"/>
    </row>
    <row r="7" spans="1:10" ht="13.2" customHeight="1">
      <c r="A7" s="31"/>
      <c r="B7" s="35" t="s">
        <v>8</v>
      </c>
      <c r="C7" s="37" t="s">
        <v>9</v>
      </c>
      <c r="D7" s="38"/>
      <c r="E7" s="30"/>
      <c r="F7" s="30"/>
      <c r="G7" s="30"/>
      <c r="H7" s="30"/>
    </row>
    <row r="8" spans="1:10">
      <c r="A8" s="31"/>
      <c r="B8" s="35"/>
      <c r="C8" s="37" t="s">
        <v>106</v>
      </c>
      <c r="D8" s="38" t="s">
        <v>52</v>
      </c>
      <c r="E8" s="632">
        <f>G143</f>
        <v>39114</v>
      </c>
      <c r="F8" s="614">
        <f>G164</f>
        <v>15000</v>
      </c>
      <c r="G8" s="30">
        <f>SUM(E8:F8)</f>
        <v>54114</v>
      </c>
      <c r="H8" s="30"/>
    </row>
    <row r="9" spans="1:10">
      <c r="A9" s="31"/>
      <c r="B9" s="39" t="s">
        <v>51</v>
      </c>
      <c r="C9" s="27" t="s">
        <v>20</v>
      </c>
      <c r="D9" s="40" t="s">
        <v>52</v>
      </c>
      <c r="E9" s="41">
        <f>SUM(E6:E8)</f>
        <v>5257430</v>
      </c>
      <c r="F9" s="41">
        <f>SUM(F6:F8)</f>
        <v>15000</v>
      </c>
      <c r="G9" s="41">
        <f>SUM(E9:F9)</f>
        <v>5272430</v>
      </c>
      <c r="H9" s="29"/>
    </row>
    <row r="10" spans="1:10">
      <c r="A10" s="31"/>
      <c r="B10" s="35"/>
      <c r="C10" s="27"/>
      <c r="D10" s="28"/>
      <c r="E10" s="28"/>
      <c r="F10" s="36"/>
      <c r="G10" s="28"/>
      <c r="H10" s="28"/>
    </row>
    <row r="11" spans="1:10">
      <c r="A11" s="31"/>
      <c r="B11" s="35" t="s">
        <v>21</v>
      </c>
      <c r="C11" s="27" t="s">
        <v>22</v>
      </c>
      <c r="D11" s="27"/>
      <c r="E11" s="27"/>
      <c r="F11" s="42"/>
      <c r="G11" s="27"/>
      <c r="H11" s="27"/>
    </row>
    <row r="12" spans="1:10" s="1" customFormat="1">
      <c r="A12" s="29"/>
      <c r="B12" s="619"/>
      <c r="C12" s="619"/>
      <c r="D12" s="619"/>
      <c r="E12" s="619"/>
      <c r="F12" s="619"/>
      <c r="G12" s="619"/>
      <c r="H12" s="619"/>
    </row>
    <row r="13" spans="1:10" s="1" customFormat="1" ht="13.8" thickBot="1">
      <c r="A13" s="43"/>
      <c r="B13" s="1550"/>
      <c r="C13" s="1550"/>
      <c r="D13" s="1550"/>
      <c r="E13" s="1550"/>
      <c r="F13" s="1550"/>
      <c r="G13" s="1550" t="s">
        <v>98</v>
      </c>
      <c r="H13" s="619"/>
    </row>
    <row r="14" spans="1:10" s="1" customFormat="1" ht="14.4" thickTop="1" thickBot="1">
      <c r="A14" s="43"/>
      <c r="B14" s="281"/>
      <c r="C14" s="281" t="s">
        <v>23</v>
      </c>
      <c r="D14" s="281"/>
      <c r="E14" s="281"/>
      <c r="F14" s="281"/>
      <c r="G14" s="44" t="s">
        <v>110</v>
      </c>
      <c r="H14" s="30"/>
    </row>
    <row r="15" spans="1:10" ht="13.95" customHeight="1" thickTop="1">
      <c r="A15" s="206"/>
      <c r="C15" s="125" t="s">
        <v>55</v>
      </c>
      <c r="D15" s="113"/>
      <c r="E15" s="863"/>
      <c r="F15" s="863"/>
      <c r="G15" s="97"/>
      <c r="H15" s="113"/>
      <c r="J15" s="83"/>
    </row>
    <row r="16" spans="1:10" ht="13.95" customHeight="1">
      <c r="A16" s="206" t="s">
        <v>56</v>
      </c>
      <c r="B16" s="91">
        <v>2055</v>
      </c>
      <c r="C16" s="215" t="s">
        <v>157</v>
      </c>
      <c r="D16" s="113"/>
      <c r="E16" s="863"/>
      <c r="F16" s="863"/>
      <c r="G16" s="97"/>
      <c r="H16" s="113"/>
      <c r="J16" s="83"/>
    </row>
    <row r="17" spans="1:10" ht="13.95" customHeight="1">
      <c r="A17" s="96"/>
      <c r="B17" s="120">
        <v>1E-3</v>
      </c>
      <c r="C17" s="1078" t="s">
        <v>31</v>
      </c>
      <c r="D17" s="113"/>
      <c r="E17" s="863"/>
      <c r="F17" s="863"/>
      <c r="G17" s="97"/>
      <c r="H17" s="113"/>
      <c r="J17" s="83"/>
    </row>
    <row r="18" spans="1:10" ht="13.95" customHeight="1">
      <c r="A18" s="96"/>
      <c r="B18" s="85">
        <v>60</v>
      </c>
      <c r="C18" s="1559" t="s">
        <v>613</v>
      </c>
      <c r="D18" s="124"/>
      <c r="E18" s="863"/>
      <c r="F18" s="863"/>
      <c r="G18" s="95"/>
      <c r="H18" s="124"/>
      <c r="J18" s="83"/>
    </row>
    <row r="19" spans="1:10" ht="13.95" customHeight="1">
      <c r="A19" s="96"/>
      <c r="B19" s="117" t="s">
        <v>363</v>
      </c>
      <c r="C19" s="118" t="s">
        <v>60</v>
      </c>
      <c r="D19" s="124"/>
      <c r="E19" s="286"/>
      <c r="F19" s="863"/>
      <c r="G19" s="170">
        <v>300</v>
      </c>
      <c r="H19" s="89"/>
      <c r="J19" s="83"/>
    </row>
    <row r="20" spans="1:10" ht="13.95" customHeight="1">
      <c r="A20" s="96"/>
      <c r="B20" s="117" t="s">
        <v>364</v>
      </c>
      <c r="C20" s="118" t="s">
        <v>100</v>
      </c>
      <c r="D20" s="124"/>
      <c r="E20" s="286"/>
      <c r="F20" s="863"/>
      <c r="G20" s="170">
        <v>2500</v>
      </c>
      <c r="H20" s="89"/>
      <c r="J20" s="83"/>
    </row>
    <row r="21" spans="1:10" ht="13.95" customHeight="1">
      <c r="A21" s="96"/>
      <c r="B21" s="117" t="s">
        <v>421</v>
      </c>
      <c r="C21" s="118" t="s">
        <v>101</v>
      </c>
      <c r="D21" s="124"/>
      <c r="E21" s="286"/>
      <c r="F21" s="863"/>
      <c r="G21" s="170">
        <v>13500</v>
      </c>
      <c r="H21" s="89" t="s">
        <v>303</v>
      </c>
      <c r="J21" s="83"/>
    </row>
    <row r="22" spans="1:10" ht="13.95" customHeight="1">
      <c r="A22" s="96" t="s">
        <v>51</v>
      </c>
      <c r="B22" s="85">
        <v>60</v>
      </c>
      <c r="C22" s="1559" t="s">
        <v>613</v>
      </c>
      <c r="D22" s="89"/>
      <c r="E22" s="288"/>
      <c r="F22" s="810"/>
      <c r="G22" s="128">
        <f>SUM(G19:G21)</f>
        <v>16300</v>
      </c>
      <c r="H22" s="89"/>
      <c r="J22" s="83"/>
    </row>
    <row r="23" spans="1:10" ht="13.95" customHeight="1">
      <c r="A23" s="96" t="s">
        <v>51</v>
      </c>
      <c r="B23" s="120">
        <v>1E-3</v>
      </c>
      <c r="C23" s="92" t="s">
        <v>31</v>
      </c>
      <c r="D23" s="89"/>
      <c r="E23" s="291"/>
      <c r="F23" s="931"/>
      <c r="G23" s="178">
        <f t="shared" ref="G23" si="0">G22</f>
        <v>16300</v>
      </c>
      <c r="H23" s="89"/>
      <c r="J23" s="83"/>
    </row>
    <row r="24" spans="1:10" ht="7.95" customHeight="1">
      <c r="A24" s="96"/>
      <c r="B24" s="120"/>
      <c r="C24" s="92"/>
      <c r="D24" s="89"/>
      <c r="E24" s="287"/>
      <c r="F24" s="805"/>
      <c r="G24" s="89"/>
      <c r="H24" s="89"/>
      <c r="J24" s="83"/>
    </row>
    <row r="25" spans="1:10" ht="13.95" customHeight="1">
      <c r="A25" s="96"/>
      <c r="B25" s="120">
        <v>3.0000000000000001E-3</v>
      </c>
      <c r="C25" s="92" t="s">
        <v>81</v>
      </c>
      <c r="D25" s="124"/>
      <c r="E25" s="742"/>
      <c r="F25" s="742"/>
      <c r="G25" s="124"/>
      <c r="H25" s="124"/>
      <c r="J25" s="83"/>
    </row>
    <row r="26" spans="1:10" ht="13.95" customHeight="1">
      <c r="A26" s="96"/>
      <c r="B26" s="85">
        <v>61</v>
      </c>
      <c r="C26" s="1559" t="s">
        <v>616</v>
      </c>
      <c r="D26" s="124"/>
      <c r="E26" s="742"/>
      <c r="F26" s="742"/>
      <c r="G26" s="124"/>
      <c r="H26" s="124"/>
      <c r="J26" s="83"/>
    </row>
    <row r="27" spans="1:10" ht="13.95" customHeight="1">
      <c r="A27" s="96"/>
      <c r="B27" s="117" t="s">
        <v>387</v>
      </c>
      <c r="C27" s="1559" t="s">
        <v>100</v>
      </c>
      <c r="D27" s="124"/>
      <c r="E27" s="285"/>
      <c r="F27" s="742"/>
      <c r="G27" s="89">
        <v>200</v>
      </c>
      <c r="H27" s="89"/>
      <c r="J27" s="83"/>
    </row>
    <row r="28" spans="1:10" ht="13.95" customHeight="1">
      <c r="A28" s="96"/>
      <c r="B28" s="117" t="s">
        <v>472</v>
      </c>
      <c r="C28" s="118" t="s">
        <v>67</v>
      </c>
      <c r="D28" s="124"/>
      <c r="E28" s="286"/>
      <c r="F28" s="742"/>
      <c r="G28" s="170">
        <v>300</v>
      </c>
      <c r="H28" s="89"/>
      <c r="J28" s="83"/>
    </row>
    <row r="29" spans="1:10" ht="13.95" customHeight="1">
      <c r="A29" s="96" t="s">
        <v>51</v>
      </c>
      <c r="B29" s="85">
        <v>61</v>
      </c>
      <c r="C29" s="1559" t="s">
        <v>616</v>
      </c>
      <c r="D29" s="89"/>
      <c r="E29" s="288"/>
      <c r="F29" s="810"/>
      <c r="G29" s="128">
        <f>SUM(G27:G28)</f>
        <v>500</v>
      </c>
      <c r="H29" s="89"/>
      <c r="J29" s="83"/>
    </row>
    <row r="30" spans="1:10" ht="13.95" customHeight="1">
      <c r="A30" s="96" t="s">
        <v>51</v>
      </c>
      <c r="B30" s="120">
        <v>3.0000000000000001E-3</v>
      </c>
      <c r="C30" s="92" t="s">
        <v>81</v>
      </c>
      <c r="D30" s="89"/>
      <c r="E30" s="288"/>
      <c r="F30" s="810"/>
      <c r="G30" s="128">
        <f t="shared" ref="G30" si="1">G29</f>
        <v>500</v>
      </c>
      <c r="H30" s="89"/>
      <c r="J30" s="83"/>
    </row>
    <row r="31" spans="1:10" ht="9" customHeight="1">
      <c r="A31" s="96"/>
      <c r="B31" s="928"/>
      <c r="C31" s="92"/>
      <c r="D31" s="89"/>
      <c r="E31" s="805"/>
      <c r="F31" s="805"/>
      <c r="G31" s="89"/>
      <c r="H31" s="89"/>
      <c r="J31" s="83"/>
    </row>
    <row r="32" spans="1:10" ht="13.95" customHeight="1">
      <c r="A32" s="96"/>
      <c r="B32" s="120">
        <v>0.10100000000000001</v>
      </c>
      <c r="C32" s="92" t="s">
        <v>617</v>
      </c>
      <c r="D32" s="124"/>
      <c r="E32" s="863"/>
      <c r="F32" s="863"/>
      <c r="G32" s="95"/>
      <c r="H32" s="124"/>
      <c r="J32" s="83"/>
    </row>
    <row r="33" spans="1:10" ht="13.95" customHeight="1">
      <c r="A33" s="96"/>
      <c r="B33" s="85">
        <v>62</v>
      </c>
      <c r="C33" s="1559" t="s">
        <v>618</v>
      </c>
      <c r="D33" s="124"/>
      <c r="E33" s="863"/>
      <c r="F33" s="863"/>
      <c r="G33" s="95"/>
      <c r="H33" s="124"/>
      <c r="J33" s="83"/>
    </row>
    <row r="34" spans="1:10" ht="13.95" customHeight="1">
      <c r="A34" s="96"/>
      <c r="B34" s="117" t="s">
        <v>391</v>
      </c>
      <c r="C34" s="1559" t="s">
        <v>100</v>
      </c>
      <c r="D34" s="124"/>
      <c r="E34" s="286"/>
      <c r="F34" s="742"/>
      <c r="G34" s="170">
        <v>714</v>
      </c>
      <c r="H34" s="89" t="s">
        <v>305</v>
      </c>
      <c r="J34" s="83"/>
    </row>
    <row r="35" spans="1:10" ht="13.95" customHeight="1">
      <c r="A35" s="96"/>
      <c r="B35" s="117" t="s">
        <v>477</v>
      </c>
      <c r="C35" s="118" t="s">
        <v>67</v>
      </c>
      <c r="D35" s="124"/>
      <c r="E35" s="286"/>
      <c r="F35" s="330"/>
      <c r="G35" s="170">
        <v>300</v>
      </c>
      <c r="H35" s="89"/>
      <c r="J35" s="83"/>
    </row>
    <row r="36" spans="1:10" ht="13.95" customHeight="1">
      <c r="A36" s="96" t="s">
        <v>51</v>
      </c>
      <c r="B36" s="85">
        <v>62</v>
      </c>
      <c r="C36" s="1559" t="s">
        <v>618</v>
      </c>
      <c r="D36" s="285"/>
      <c r="E36" s="288"/>
      <c r="F36" s="292"/>
      <c r="G36" s="288">
        <f>SUM(G34:G35)</f>
        <v>1014</v>
      </c>
      <c r="H36" s="285"/>
      <c r="J36" s="83"/>
    </row>
    <row r="37" spans="1:10" ht="9.6" customHeight="1">
      <c r="A37" s="96"/>
      <c r="B37" s="85"/>
      <c r="C37" s="1559"/>
      <c r="D37" s="89"/>
      <c r="E37" s="287"/>
      <c r="F37" s="805"/>
      <c r="G37" s="89"/>
      <c r="H37" s="89"/>
      <c r="J37" s="83"/>
    </row>
    <row r="38" spans="1:10" ht="13.95" customHeight="1">
      <c r="A38" s="96"/>
      <c r="B38" s="85">
        <v>63</v>
      </c>
      <c r="C38" s="1559" t="s">
        <v>619</v>
      </c>
      <c r="D38" s="124"/>
      <c r="E38" s="863"/>
      <c r="F38" s="863"/>
      <c r="G38" s="95"/>
      <c r="H38" s="124"/>
      <c r="J38" s="83"/>
    </row>
    <row r="39" spans="1:10" ht="13.95" customHeight="1">
      <c r="A39" s="96"/>
      <c r="B39" s="117" t="s">
        <v>123</v>
      </c>
      <c r="C39" s="1559" t="s">
        <v>100</v>
      </c>
      <c r="D39" s="124"/>
      <c r="E39" s="285"/>
      <c r="F39" s="742"/>
      <c r="G39" s="170">
        <v>100</v>
      </c>
      <c r="H39" s="89"/>
      <c r="J39" s="83"/>
    </row>
    <row r="40" spans="1:10" ht="13.95" customHeight="1">
      <c r="A40" s="96"/>
      <c r="B40" s="117" t="s">
        <v>620</v>
      </c>
      <c r="C40" s="118" t="s">
        <v>67</v>
      </c>
      <c r="D40" s="124"/>
      <c r="E40" s="291"/>
      <c r="F40" s="470"/>
      <c r="G40" s="178">
        <v>500</v>
      </c>
      <c r="H40" s="89"/>
      <c r="J40" s="83"/>
    </row>
    <row r="41" spans="1:10" s="104" customFormat="1" ht="13.95" customHeight="1">
      <c r="A41" s="96" t="s">
        <v>51</v>
      </c>
      <c r="B41" s="85">
        <v>63</v>
      </c>
      <c r="C41" s="1559" t="s">
        <v>619</v>
      </c>
      <c r="D41" s="89"/>
      <c r="E41" s="291"/>
      <c r="F41" s="291"/>
      <c r="G41" s="291">
        <f>SUM(G39:G40)</f>
        <v>600</v>
      </c>
      <c r="H41" s="89"/>
    </row>
    <row r="42" spans="1:10" ht="13.95" customHeight="1">
      <c r="A42" s="130" t="s">
        <v>51</v>
      </c>
      <c r="B42" s="1444">
        <v>0.10100000000000001</v>
      </c>
      <c r="C42" s="99" t="s">
        <v>617</v>
      </c>
      <c r="D42" s="291"/>
      <c r="E42" s="291"/>
      <c r="F42" s="290"/>
      <c r="G42" s="291">
        <f>G41+G36</f>
        <v>1614</v>
      </c>
      <c r="H42" s="285"/>
      <c r="J42" s="83"/>
    </row>
    <row r="43" spans="1:10" ht="7.95" customHeight="1">
      <c r="A43" s="96"/>
      <c r="B43" s="120"/>
      <c r="C43" s="92"/>
      <c r="D43" s="285"/>
      <c r="E43" s="287"/>
      <c r="F43" s="287"/>
      <c r="G43" s="285"/>
      <c r="H43" s="285"/>
      <c r="J43" s="83"/>
    </row>
    <row r="44" spans="1:10" ht="13.5" customHeight="1">
      <c r="A44" s="96"/>
      <c r="B44" s="120">
        <v>0.104</v>
      </c>
      <c r="C44" s="92" t="s">
        <v>621</v>
      </c>
      <c r="D44" s="124"/>
      <c r="E44" s="742"/>
      <c r="F44" s="742"/>
      <c r="G44" s="124"/>
      <c r="H44" s="124"/>
      <c r="J44" s="83"/>
    </row>
    <row r="45" spans="1:10" ht="13.5" customHeight="1">
      <c r="A45" s="96"/>
      <c r="B45" s="85">
        <v>64</v>
      </c>
      <c r="C45" s="1559" t="s">
        <v>622</v>
      </c>
      <c r="D45" s="124"/>
      <c r="E45" s="863"/>
      <c r="F45" s="863"/>
      <c r="G45" s="95"/>
      <c r="H45" s="124"/>
      <c r="J45" s="83"/>
    </row>
    <row r="46" spans="1:10" ht="13.5" customHeight="1">
      <c r="A46" s="96"/>
      <c r="B46" s="117" t="s">
        <v>463</v>
      </c>
      <c r="C46" s="1559" t="s">
        <v>60</v>
      </c>
      <c r="D46" s="124"/>
      <c r="E46" s="286"/>
      <c r="F46" s="742"/>
      <c r="G46" s="89">
        <v>4700</v>
      </c>
      <c r="H46" s="89"/>
      <c r="J46" s="83"/>
    </row>
    <row r="47" spans="1:10" ht="13.5" customHeight="1">
      <c r="A47" s="96"/>
      <c r="B47" s="117" t="s">
        <v>464</v>
      </c>
      <c r="C47" s="1559" t="s">
        <v>100</v>
      </c>
      <c r="D47" s="124"/>
      <c r="E47" s="286"/>
      <c r="F47" s="742"/>
      <c r="G47" s="89">
        <v>200</v>
      </c>
      <c r="H47" s="89"/>
      <c r="J47" s="83"/>
    </row>
    <row r="48" spans="1:10" ht="13.5" customHeight="1">
      <c r="A48" s="96" t="s">
        <v>51</v>
      </c>
      <c r="B48" s="85">
        <v>64</v>
      </c>
      <c r="C48" s="1559" t="s">
        <v>622</v>
      </c>
      <c r="D48" s="89"/>
      <c r="E48" s="288"/>
      <c r="F48" s="810"/>
      <c r="G48" s="128">
        <f>SUM(G46:G47)</f>
        <v>4900</v>
      </c>
      <c r="H48" s="89"/>
      <c r="J48" s="83"/>
    </row>
    <row r="49" spans="1:10" ht="9" customHeight="1">
      <c r="A49" s="96"/>
      <c r="B49" s="85"/>
      <c r="C49" s="1559"/>
      <c r="D49" s="89"/>
      <c r="E49" s="805"/>
      <c r="F49" s="805"/>
      <c r="G49" s="89"/>
      <c r="H49" s="89"/>
      <c r="J49" s="83"/>
    </row>
    <row r="50" spans="1:10" ht="13.5" customHeight="1">
      <c r="A50" s="96"/>
      <c r="B50" s="85">
        <v>65</v>
      </c>
      <c r="C50" s="1559" t="s">
        <v>624</v>
      </c>
      <c r="D50" s="89"/>
      <c r="E50" s="805"/>
      <c r="F50" s="805"/>
      <c r="G50" s="89"/>
      <c r="H50" s="89"/>
      <c r="J50" s="83"/>
    </row>
    <row r="51" spans="1:10" ht="13.5" customHeight="1">
      <c r="A51" s="96"/>
      <c r="B51" s="117" t="s">
        <v>441</v>
      </c>
      <c r="C51" s="1559" t="s">
        <v>60</v>
      </c>
      <c r="D51" s="124"/>
      <c r="E51" s="286"/>
      <c r="F51" s="863"/>
      <c r="G51" s="89">
        <v>500</v>
      </c>
      <c r="H51" s="89"/>
      <c r="J51" s="83"/>
    </row>
    <row r="52" spans="1:10" ht="13.5" customHeight="1">
      <c r="A52" s="96"/>
      <c r="B52" s="117" t="s">
        <v>442</v>
      </c>
      <c r="C52" s="118" t="s">
        <v>67</v>
      </c>
      <c r="D52" s="124"/>
      <c r="E52" s="286"/>
      <c r="F52" s="742"/>
      <c r="G52" s="178">
        <v>500</v>
      </c>
      <c r="H52" s="89"/>
      <c r="J52" s="83"/>
    </row>
    <row r="53" spans="1:10" ht="13.5" customHeight="1">
      <c r="A53" s="96" t="s">
        <v>51</v>
      </c>
      <c r="B53" s="85">
        <v>65</v>
      </c>
      <c r="C53" s="1559" t="s">
        <v>624</v>
      </c>
      <c r="D53" s="89"/>
      <c r="E53" s="288"/>
      <c r="F53" s="810"/>
      <c r="G53" s="128">
        <f>SUM(G51:G52)</f>
        <v>1000</v>
      </c>
      <c r="H53" s="89"/>
      <c r="J53" s="83"/>
    </row>
    <row r="54" spans="1:10" ht="9" customHeight="1">
      <c r="A54" s="96"/>
      <c r="B54" s="85"/>
      <c r="C54" s="1559"/>
      <c r="D54" s="89"/>
      <c r="E54" s="809"/>
      <c r="F54" s="809"/>
      <c r="G54" s="929"/>
      <c r="H54" s="89"/>
      <c r="J54" s="83"/>
    </row>
    <row r="55" spans="1:10" ht="13.5" customHeight="1">
      <c r="A55" s="96"/>
      <c r="B55" s="85">
        <v>66</v>
      </c>
      <c r="C55" s="1559" t="s">
        <v>625</v>
      </c>
      <c r="D55" s="89"/>
      <c r="E55" s="805"/>
      <c r="F55" s="805"/>
      <c r="G55" s="89"/>
      <c r="H55" s="89"/>
      <c r="J55" s="83"/>
    </row>
    <row r="56" spans="1:10" ht="13.5" customHeight="1">
      <c r="A56" s="96"/>
      <c r="B56" s="117" t="s">
        <v>440</v>
      </c>
      <c r="C56" s="1559" t="s">
        <v>60</v>
      </c>
      <c r="D56" s="285"/>
      <c r="E56" s="285"/>
      <c r="F56" s="742"/>
      <c r="G56" s="89">
        <v>4020</v>
      </c>
      <c r="H56" s="89"/>
      <c r="J56" s="83"/>
    </row>
    <row r="57" spans="1:10" ht="13.5" customHeight="1">
      <c r="A57" s="96"/>
      <c r="B57" s="117" t="s">
        <v>626</v>
      </c>
      <c r="C57" s="118" t="s">
        <v>67</v>
      </c>
      <c r="D57" s="285"/>
      <c r="E57" s="286"/>
      <c r="F57" s="742"/>
      <c r="G57" s="89">
        <v>600</v>
      </c>
      <c r="H57" s="89"/>
      <c r="J57" s="83"/>
    </row>
    <row r="58" spans="1:10" ht="13.5" customHeight="1">
      <c r="A58" s="96" t="s">
        <v>51</v>
      </c>
      <c r="B58" s="85">
        <v>66</v>
      </c>
      <c r="C58" s="1559" t="s">
        <v>627</v>
      </c>
      <c r="D58" s="89"/>
      <c r="E58" s="288"/>
      <c r="F58" s="810"/>
      <c r="G58" s="128">
        <f>SUM(G56:G57)</f>
        <v>4620</v>
      </c>
      <c r="H58" s="89"/>
      <c r="J58" s="83"/>
    </row>
    <row r="59" spans="1:10" ht="9" customHeight="1">
      <c r="A59" s="96"/>
      <c r="B59" s="85"/>
      <c r="C59" s="1559"/>
      <c r="D59" s="89"/>
      <c r="E59" s="805"/>
      <c r="F59" s="805"/>
      <c r="G59" s="89"/>
      <c r="H59" s="89"/>
      <c r="J59" s="83"/>
    </row>
    <row r="60" spans="1:10" ht="13.5" customHeight="1">
      <c r="A60" s="96"/>
      <c r="B60" s="85">
        <v>67</v>
      </c>
      <c r="C60" s="1559" t="s">
        <v>628</v>
      </c>
      <c r="D60" s="89"/>
      <c r="E60" s="805"/>
      <c r="F60" s="805"/>
      <c r="G60" s="89"/>
      <c r="H60" s="89"/>
      <c r="J60" s="83"/>
    </row>
    <row r="61" spans="1:10" ht="13.5" customHeight="1">
      <c r="A61" s="96"/>
      <c r="B61" s="117" t="s">
        <v>189</v>
      </c>
      <c r="C61" s="1559" t="s">
        <v>60</v>
      </c>
      <c r="D61" s="285"/>
      <c r="E61" s="285"/>
      <c r="F61" s="805"/>
      <c r="G61" s="89">
        <v>500</v>
      </c>
      <c r="H61" s="89"/>
      <c r="J61" s="83"/>
    </row>
    <row r="62" spans="1:10" ht="13.5" customHeight="1">
      <c r="A62" s="96"/>
      <c r="B62" s="117" t="s">
        <v>629</v>
      </c>
      <c r="C62" s="118" t="s">
        <v>67</v>
      </c>
      <c r="D62" s="285"/>
      <c r="E62" s="286"/>
      <c r="F62" s="805"/>
      <c r="G62" s="89">
        <v>600</v>
      </c>
      <c r="H62" s="89"/>
      <c r="J62" s="83"/>
    </row>
    <row r="63" spans="1:10" ht="13.5" customHeight="1">
      <c r="A63" s="96" t="s">
        <v>51</v>
      </c>
      <c r="B63" s="85">
        <v>67</v>
      </c>
      <c r="C63" s="1559" t="s">
        <v>628</v>
      </c>
      <c r="D63" s="285"/>
      <c r="E63" s="288"/>
      <c r="F63" s="810"/>
      <c r="G63" s="288">
        <f>SUM(G61:G62)</f>
        <v>1100</v>
      </c>
      <c r="H63" s="285"/>
      <c r="J63" s="83"/>
    </row>
    <row r="64" spans="1:10" ht="13.5" customHeight="1">
      <c r="A64" s="96" t="s">
        <v>51</v>
      </c>
      <c r="B64" s="120">
        <v>0.104</v>
      </c>
      <c r="C64" s="92" t="s">
        <v>621</v>
      </c>
      <c r="D64" s="89"/>
      <c r="E64" s="291"/>
      <c r="F64" s="931"/>
      <c r="G64" s="178">
        <f>G53+G48+G58+G63</f>
        <v>11620</v>
      </c>
      <c r="H64" s="89"/>
      <c r="J64" s="83"/>
    </row>
    <row r="65" spans="1:10" ht="9" customHeight="1">
      <c r="A65" s="96"/>
      <c r="B65" s="120"/>
      <c r="C65" s="92"/>
      <c r="D65" s="89"/>
      <c r="E65" s="287"/>
      <c r="F65" s="805"/>
      <c r="G65" s="89"/>
      <c r="H65" s="89"/>
      <c r="J65" s="83"/>
    </row>
    <row r="66" spans="1:10" ht="13.5" customHeight="1">
      <c r="A66" s="96"/>
      <c r="B66" s="120">
        <v>0.108</v>
      </c>
      <c r="C66" s="92" t="s">
        <v>630</v>
      </c>
      <c r="D66" s="89"/>
      <c r="E66" s="287"/>
      <c r="F66" s="805"/>
      <c r="G66" s="89"/>
      <c r="H66" s="89"/>
      <c r="J66" s="83"/>
    </row>
    <row r="67" spans="1:10" ht="13.5" customHeight="1">
      <c r="A67" s="96"/>
      <c r="B67" s="85">
        <v>67</v>
      </c>
      <c r="C67" s="1559" t="s">
        <v>631</v>
      </c>
      <c r="D67" s="124"/>
      <c r="E67" s="863"/>
      <c r="F67" s="863"/>
      <c r="G67" s="95"/>
      <c r="H67" s="124"/>
      <c r="J67" s="83"/>
    </row>
    <row r="68" spans="1:10" ht="13.5" customHeight="1">
      <c r="A68" s="96"/>
      <c r="B68" s="117" t="s">
        <v>629</v>
      </c>
      <c r="C68" s="118" t="s">
        <v>67</v>
      </c>
      <c r="D68" s="124"/>
      <c r="E68" s="285"/>
      <c r="F68" s="742"/>
      <c r="G68" s="89">
        <v>500</v>
      </c>
      <c r="H68" s="89"/>
      <c r="J68" s="83"/>
    </row>
    <row r="69" spans="1:10" ht="13.5" customHeight="1">
      <c r="A69" s="96"/>
      <c r="B69" s="117" t="s">
        <v>968</v>
      </c>
      <c r="C69" s="118" t="s">
        <v>528</v>
      </c>
      <c r="D69" s="124"/>
      <c r="E69" s="285"/>
      <c r="F69" s="742"/>
      <c r="G69" s="89">
        <v>200</v>
      </c>
      <c r="H69" s="89"/>
      <c r="J69" s="83"/>
    </row>
    <row r="70" spans="1:10" ht="13.5" customHeight="1">
      <c r="A70" s="96" t="s">
        <v>51</v>
      </c>
      <c r="B70" s="85">
        <v>67</v>
      </c>
      <c r="C70" s="1559" t="s">
        <v>631</v>
      </c>
      <c r="D70" s="89"/>
      <c r="E70" s="288"/>
      <c r="F70" s="288"/>
      <c r="G70" s="288">
        <f>SUM(G68:G69)</f>
        <v>700</v>
      </c>
      <c r="H70" s="89"/>
      <c r="J70" s="83"/>
    </row>
    <row r="71" spans="1:10" ht="13.5" customHeight="1">
      <c r="A71" s="96" t="s">
        <v>51</v>
      </c>
      <c r="B71" s="120">
        <v>0.108</v>
      </c>
      <c r="C71" s="92" t="s">
        <v>630</v>
      </c>
      <c r="D71" s="89"/>
      <c r="E71" s="291"/>
      <c r="F71" s="291"/>
      <c r="G71" s="291">
        <f t="shared" ref="G71" si="2">G70</f>
        <v>700</v>
      </c>
      <c r="H71" s="89"/>
      <c r="J71" s="83"/>
    </row>
    <row r="72" spans="1:10" ht="9" customHeight="1">
      <c r="A72" s="96"/>
      <c r="B72" s="91"/>
      <c r="C72" s="92"/>
      <c r="D72" s="89"/>
      <c r="E72" s="805"/>
      <c r="F72" s="805"/>
      <c r="G72" s="89"/>
      <c r="H72" s="89"/>
      <c r="J72" s="83"/>
    </row>
    <row r="73" spans="1:10" ht="13.5" customHeight="1">
      <c r="A73" s="96"/>
      <c r="B73" s="120">
        <v>0.109</v>
      </c>
      <c r="C73" s="92" t="s">
        <v>632</v>
      </c>
      <c r="D73" s="124"/>
      <c r="E73" s="742"/>
      <c r="F73" s="742"/>
      <c r="G73" s="124"/>
      <c r="H73" s="124"/>
      <c r="J73" s="83"/>
    </row>
    <row r="74" spans="1:10" ht="13.5" customHeight="1">
      <c r="A74" s="96"/>
      <c r="B74" s="1271">
        <v>0.45</v>
      </c>
      <c r="C74" s="1559" t="s">
        <v>12</v>
      </c>
      <c r="D74" s="124"/>
      <c r="E74" s="863"/>
      <c r="F74" s="863"/>
      <c r="G74" s="95"/>
      <c r="H74" s="124"/>
      <c r="J74" s="83"/>
    </row>
    <row r="75" spans="1:10" ht="13.5" customHeight="1">
      <c r="A75" s="96"/>
      <c r="B75" s="117" t="s">
        <v>406</v>
      </c>
      <c r="C75" s="1559" t="s">
        <v>60</v>
      </c>
      <c r="D75" s="124"/>
      <c r="E75" s="285"/>
      <c r="F75" s="742"/>
      <c r="G75" s="89">
        <v>200</v>
      </c>
      <c r="H75" s="89"/>
      <c r="J75" s="83"/>
    </row>
    <row r="76" spans="1:10" ht="13.5" customHeight="1">
      <c r="A76" s="96"/>
      <c r="B76" s="117" t="s">
        <v>407</v>
      </c>
      <c r="C76" s="1559" t="s">
        <v>100</v>
      </c>
      <c r="D76" s="124"/>
      <c r="E76" s="285"/>
      <c r="F76" s="742"/>
      <c r="G76" s="89">
        <v>100</v>
      </c>
      <c r="H76" s="89"/>
      <c r="J76" s="83"/>
    </row>
    <row r="77" spans="1:10" ht="13.5" customHeight="1">
      <c r="A77" s="96"/>
      <c r="B77" s="117" t="s">
        <v>495</v>
      </c>
      <c r="C77" s="1559" t="s">
        <v>67</v>
      </c>
      <c r="D77" s="124"/>
      <c r="E77" s="285"/>
      <c r="F77" s="742"/>
      <c r="G77" s="89">
        <v>700</v>
      </c>
      <c r="H77" s="89"/>
      <c r="J77" s="83"/>
    </row>
    <row r="78" spans="1:10" ht="13.5" customHeight="1">
      <c r="A78" s="96" t="s">
        <v>51</v>
      </c>
      <c r="B78" s="1271">
        <v>0.45</v>
      </c>
      <c r="C78" s="1559" t="s">
        <v>12</v>
      </c>
      <c r="D78" s="89"/>
      <c r="E78" s="288"/>
      <c r="F78" s="810"/>
      <c r="G78" s="128">
        <f>SUM(G75:G77)</f>
        <v>1000</v>
      </c>
      <c r="H78" s="89"/>
      <c r="J78" s="83"/>
    </row>
    <row r="79" spans="1:10" ht="9" customHeight="1">
      <c r="A79" s="96"/>
      <c r="B79" s="85"/>
      <c r="C79" s="1559"/>
      <c r="D79" s="89"/>
      <c r="E79" s="805"/>
      <c r="F79" s="805"/>
      <c r="G79" s="89"/>
      <c r="H79" s="89"/>
      <c r="J79" s="83"/>
    </row>
    <row r="80" spans="1:10" ht="13.5" customHeight="1">
      <c r="A80" s="96"/>
      <c r="B80" s="1271">
        <v>0.46</v>
      </c>
      <c r="C80" s="1559" t="s">
        <v>13</v>
      </c>
      <c r="D80" s="124"/>
      <c r="E80" s="863"/>
      <c r="F80" s="863"/>
      <c r="G80" s="95"/>
      <c r="H80" s="124"/>
      <c r="J80" s="83"/>
    </row>
    <row r="81" spans="1:10" ht="13.5" customHeight="1">
      <c r="A81" s="96"/>
      <c r="B81" s="117" t="s">
        <v>409</v>
      </c>
      <c r="C81" s="1559" t="s">
        <v>60</v>
      </c>
      <c r="D81" s="124"/>
      <c r="E81" s="286"/>
      <c r="F81" s="742"/>
      <c r="G81" s="170">
        <v>280</v>
      </c>
      <c r="H81" s="89"/>
      <c r="J81" s="83"/>
    </row>
    <row r="82" spans="1:10" ht="13.5" customHeight="1">
      <c r="A82" s="96"/>
      <c r="B82" s="117" t="s">
        <v>410</v>
      </c>
      <c r="C82" s="1559" t="s">
        <v>100</v>
      </c>
      <c r="D82" s="124"/>
      <c r="E82" s="286"/>
      <c r="F82" s="742"/>
      <c r="G82" s="89">
        <v>400</v>
      </c>
      <c r="H82" s="89"/>
      <c r="J82" s="83"/>
    </row>
    <row r="83" spans="1:10" ht="13.5" customHeight="1">
      <c r="A83" s="96"/>
      <c r="B83" s="117" t="s">
        <v>496</v>
      </c>
      <c r="C83" s="118" t="s">
        <v>655</v>
      </c>
      <c r="D83" s="124"/>
      <c r="E83" s="291"/>
      <c r="F83" s="470"/>
      <c r="G83" s="178">
        <v>800</v>
      </c>
      <c r="H83" s="89"/>
      <c r="J83" s="83"/>
    </row>
    <row r="84" spans="1:10" ht="13.5" customHeight="1">
      <c r="A84" s="130" t="s">
        <v>51</v>
      </c>
      <c r="B84" s="1272">
        <v>0.46</v>
      </c>
      <c r="C84" s="1615" t="s">
        <v>13</v>
      </c>
      <c r="D84" s="178"/>
      <c r="E84" s="291"/>
      <c r="F84" s="291"/>
      <c r="G84" s="291">
        <f>SUM(G81:G83)</f>
        <v>1480</v>
      </c>
      <c r="H84" s="89"/>
      <c r="J84" s="83"/>
    </row>
    <row r="85" spans="1:10" ht="10.199999999999999" hidden="1" customHeight="1">
      <c r="A85" s="96"/>
      <c r="B85" s="85"/>
      <c r="C85" s="1559"/>
      <c r="D85" s="89"/>
      <c r="E85" s="805"/>
      <c r="F85" s="805"/>
      <c r="G85" s="89"/>
      <c r="H85" s="89"/>
      <c r="J85" s="83"/>
    </row>
    <row r="86" spans="1:10" ht="13.95" customHeight="1">
      <c r="A86" s="96"/>
      <c r="B86" s="1271">
        <v>0.47</v>
      </c>
      <c r="C86" s="1559" t="s">
        <v>14</v>
      </c>
      <c r="D86" s="124"/>
      <c r="E86" s="863"/>
      <c r="F86" s="863"/>
      <c r="G86" s="95"/>
      <c r="H86" s="124"/>
      <c r="J86" s="83"/>
    </row>
    <row r="87" spans="1:10" ht="13.95" customHeight="1">
      <c r="A87" s="96"/>
      <c r="B87" s="117" t="s">
        <v>412</v>
      </c>
      <c r="C87" s="1559" t="s">
        <v>100</v>
      </c>
      <c r="D87" s="124"/>
      <c r="E87" s="285"/>
      <c r="F87" s="742"/>
      <c r="G87" s="89">
        <v>300</v>
      </c>
      <c r="H87" s="89"/>
      <c r="J87" s="83"/>
    </row>
    <row r="88" spans="1:10" ht="13.95" customHeight="1">
      <c r="A88" s="96"/>
      <c r="B88" s="117" t="s">
        <v>497</v>
      </c>
      <c r="C88" s="118" t="s">
        <v>655</v>
      </c>
      <c r="D88" s="124"/>
      <c r="E88" s="286"/>
      <c r="F88" s="742"/>
      <c r="G88" s="89">
        <v>500</v>
      </c>
      <c r="H88" s="89"/>
      <c r="J88" s="83"/>
    </row>
    <row r="89" spans="1:10" ht="13.95" customHeight="1">
      <c r="A89" s="96" t="s">
        <v>51</v>
      </c>
      <c r="B89" s="1271">
        <v>0.47</v>
      </c>
      <c r="C89" s="1559" t="s">
        <v>14</v>
      </c>
      <c r="D89" s="89"/>
      <c r="E89" s="288"/>
      <c r="F89" s="288"/>
      <c r="G89" s="288">
        <f>SUM(G87:G88)</f>
        <v>800</v>
      </c>
      <c r="H89" s="89"/>
      <c r="J89" s="83"/>
    </row>
    <row r="90" spans="1:10" ht="12" customHeight="1">
      <c r="A90" s="96"/>
      <c r="B90" s="85"/>
      <c r="C90" s="1559"/>
      <c r="D90" s="89"/>
      <c r="E90" s="805"/>
      <c r="F90" s="805"/>
      <c r="G90" s="89"/>
      <c r="H90" s="89"/>
      <c r="J90" s="83"/>
    </row>
    <row r="91" spans="1:10" ht="13.95" customHeight="1">
      <c r="A91" s="96"/>
      <c r="B91" s="1271">
        <v>0.48</v>
      </c>
      <c r="C91" s="1559" t="s">
        <v>15</v>
      </c>
      <c r="D91" s="124"/>
      <c r="E91" s="863"/>
      <c r="F91" s="863"/>
      <c r="G91" s="95"/>
      <c r="H91" s="124"/>
      <c r="J91" s="83"/>
    </row>
    <row r="92" spans="1:10" ht="13.95" customHeight="1">
      <c r="A92" s="96"/>
      <c r="B92" s="117" t="s">
        <v>413</v>
      </c>
      <c r="C92" s="1559" t="s">
        <v>60</v>
      </c>
      <c r="D92" s="124"/>
      <c r="E92" s="286"/>
      <c r="F92" s="742"/>
      <c r="G92" s="89">
        <v>400</v>
      </c>
      <c r="H92" s="89"/>
      <c r="J92" s="83"/>
    </row>
    <row r="93" spans="1:10" ht="13.95" customHeight="1">
      <c r="A93" s="96"/>
      <c r="B93" s="117" t="s">
        <v>414</v>
      </c>
      <c r="C93" s="1559" t="s">
        <v>100</v>
      </c>
      <c r="D93" s="124"/>
      <c r="E93" s="285"/>
      <c r="F93" s="742"/>
      <c r="G93" s="89">
        <v>200</v>
      </c>
      <c r="H93" s="89"/>
      <c r="J93" s="83"/>
    </row>
    <row r="94" spans="1:10" ht="13.95" customHeight="1">
      <c r="A94" s="96"/>
      <c r="B94" s="117" t="s">
        <v>498</v>
      </c>
      <c r="C94" s="118" t="s">
        <v>655</v>
      </c>
      <c r="D94" s="124"/>
      <c r="E94" s="291"/>
      <c r="F94" s="470"/>
      <c r="G94" s="178">
        <v>500</v>
      </c>
      <c r="H94" s="89"/>
      <c r="J94" s="83"/>
    </row>
    <row r="95" spans="1:10" ht="13.95" customHeight="1">
      <c r="A95" s="96" t="s">
        <v>51</v>
      </c>
      <c r="B95" s="1271">
        <v>0.48</v>
      </c>
      <c r="C95" s="1559" t="s">
        <v>15</v>
      </c>
      <c r="D95" s="89"/>
      <c r="E95" s="288"/>
      <c r="F95" s="288"/>
      <c r="G95" s="288">
        <f>SUM(G92:G94)</f>
        <v>1100</v>
      </c>
      <c r="H95" s="89"/>
      <c r="J95" s="83"/>
    </row>
    <row r="96" spans="1:10" ht="12" customHeight="1">
      <c r="A96" s="96"/>
      <c r="B96" s="1271"/>
      <c r="C96" s="1559"/>
      <c r="D96" s="89"/>
      <c r="E96" s="287"/>
      <c r="F96" s="805"/>
      <c r="G96" s="89"/>
      <c r="H96" s="89"/>
      <c r="J96" s="83"/>
    </row>
    <row r="97" spans="1:10" ht="13.95" customHeight="1">
      <c r="A97" s="96"/>
      <c r="B97" s="85">
        <v>68</v>
      </c>
      <c r="C97" s="1559" t="s">
        <v>633</v>
      </c>
      <c r="D97" s="124"/>
      <c r="E97" s="742"/>
      <c r="F97" s="742"/>
      <c r="G97" s="124"/>
      <c r="H97" s="124"/>
      <c r="J97" s="83"/>
    </row>
    <row r="98" spans="1:10" ht="13.95" customHeight="1">
      <c r="A98" s="96"/>
      <c r="B98" s="117" t="s">
        <v>202</v>
      </c>
      <c r="C98" s="1559" t="s">
        <v>60</v>
      </c>
      <c r="D98" s="124"/>
      <c r="E98" s="285"/>
      <c r="F98" s="742"/>
      <c r="G98" s="89">
        <v>100</v>
      </c>
      <c r="H98" s="89"/>
      <c r="J98" s="83"/>
    </row>
    <row r="99" spans="1:10" ht="13.95" customHeight="1">
      <c r="A99" s="96"/>
      <c r="B99" s="117" t="s">
        <v>203</v>
      </c>
      <c r="C99" s="1559" t="s">
        <v>100</v>
      </c>
      <c r="D99" s="124"/>
      <c r="E99" s="291"/>
      <c r="F99" s="470"/>
      <c r="G99" s="178">
        <v>100</v>
      </c>
      <c r="H99" s="89"/>
      <c r="J99" s="83"/>
    </row>
    <row r="100" spans="1:10" ht="13.95" customHeight="1">
      <c r="A100" s="96" t="s">
        <v>51</v>
      </c>
      <c r="B100" s="85">
        <v>68</v>
      </c>
      <c r="C100" s="1559" t="s">
        <v>633</v>
      </c>
      <c r="D100" s="89"/>
      <c r="E100" s="291"/>
      <c r="F100" s="931"/>
      <c r="G100" s="178">
        <v>200</v>
      </c>
      <c r="H100" s="89"/>
      <c r="J100" s="83"/>
    </row>
    <row r="101" spans="1:10" ht="13.95" customHeight="1">
      <c r="A101" s="96" t="s">
        <v>51</v>
      </c>
      <c r="B101" s="120">
        <v>0.109</v>
      </c>
      <c r="C101" s="92" t="s">
        <v>632</v>
      </c>
      <c r="D101" s="89"/>
      <c r="E101" s="291"/>
      <c r="F101" s="931"/>
      <c r="G101" s="178">
        <f>G95+G89+G84+G78+G100</f>
        <v>4580</v>
      </c>
      <c r="H101" s="89"/>
      <c r="J101" s="83"/>
    </row>
    <row r="102" spans="1:10" ht="12" customHeight="1">
      <c r="A102" s="96"/>
      <c r="B102" s="117"/>
      <c r="C102" s="96"/>
      <c r="D102" s="89"/>
      <c r="E102" s="805"/>
      <c r="F102" s="805"/>
      <c r="G102" s="89"/>
      <c r="H102" s="89"/>
      <c r="J102" s="83"/>
    </row>
    <row r="103" spans="1:10" ht="13.95" customHeight="1">
      <c r="A103" s="96"/>
      <c r="B103" s="120">
        <v>0.114</v>
      </c>
      <c r="C103" s="92" t="s">
        <v>634</v>
      </c>
      <c r="D103" s="124"/>
      <c r="E103" s="742"/>
      <c r="F103" s="742"/>
      <c r="G103" s="124"/>
      <c r="H103" s="124"/>
      <c r="J103" s="83"/>
    </row>
    <row r="104" spans="1:10" ht="13.95" customHeight="1">
      <c r="A104" s="96"/>
      <c r="B104" s="85">
        <v>70</v>
      </c>
      <c r="C104" s="1559" t="s">
        <v>635</v>
      </c>
      <c r="D104" s="124"/>
      <c r="E104" s="742"/>
      <c r="F104" s="742"/>
      <c r="G104" s="124"/>
      <c r="H104" s="124"/>
      <c r="J104" s="83"/>
    </row>
    <row r="105" spans="1:10" ht="13.95" customHeight="1">
      <c r="A105" s="96"/>
      <c r="B105" s="117" t="s">
        <v>443</v>
      </c>
      <c r="C105" s="1559" t="s">
        <v>100</v>
      </c>
      <c r="D105" s="124"/>
      <c r="E105" s="286"/>
      <c r="F105" s="742"/>
      <c r="G105" s="170">
        <v>100</v>
      </c>
      <c r="H105" s="89"/>
      <c r="J105" s="83"/>
    </row>
    <row r="106" spans="1:10" ht="13.95" customHeight="1">
      <c r="A106" s="96"/>
      <c r="B106" s="117" t="s">
        <v>636</v>
      </c>
      <c r="C106" s="1559" t="s">
        <v>67</v>
      </c>
      <c r="D106" s="124"/>
      <c r="E106" s="285"/>
      <c r="F106" s="742"/>
      <c r="G106" s="89">
        <v>150</v>
      </c>
      <c r="H106" s="89"/>
      <c r="J106" s="83"/>
    </row>
    <row r="107" spans="1:10" ht="13.95" customHeight="1">
      <c r="A107" s="96" t="s">
        <v>51</v>
      </c>
      <c r="B107" s="85">
        <v>70</v>
      </c>
      <c r="C107" s="1559" t="s">
        <v>635</v>
      </c>
      <c r="D107" s="89"/>
      <c r="E107" s="288"/>
      <c r="F107" s="810"/>
      <c r="G107" s="128">
        <f>SUM(G105:G106)</f>
        <v>250</v>
      </c>
      <c r="H107" s="89"/>
      <c r="J107" s="83"/>
    </row>
    <row r="108" spans="1:10" ht="13.95" customHeight="1">
      <c r="A108" s="96" t="s">
        <v>51</v>
      </c>
      <c r="B108" s="120">
        <v>0.114</v>
      </c>
      <c r="C108" s="92" t="s">
        <v>634</v>
      </c>
      <c r="D108" s="89"/>
      <c r="E108" s="288"/>
      <c r="F108" s="810"/>
      <c r="G108" s="128">
        <f t="shared" ref="G108" si="3">G107</f>
        <v>250</v>
      </c>
      <c r="H108" s="89"/>
      <c r="J108" s="83"/>
    </row>
    <row r="109" spans="1:10" ht="12" customHeight="1">
      <c r="A109" s="96"/>
      <c r="B109" s="91"/>
      <c r="C109" s="92"/>
      <c r="D109" s="89"/>
      <c r="E109" s="805"/>
      <c r="F109" s="805"/>
      <c r="G109" s="89"/>
      <c r="H109" s="89"/>
      <c r="J109" s="83"/>
    </row>
    <row r="110" spans="1:10" ht="13.95" customHeight="1">
      <c r="A110" s="96"/>
      <c r="B110" s="112">
        <v>0.8</v>
      </c>
      <c r="C110" s="92" t="s">
        <v>17</v>
      </c>
      <c r="D110" s="124"/>
      <c r="E110" s="742"/>
      <c r="F110" s="742"/>
      <c r="G110" s="124"/>
      <c r="H110" s="124"/>
      <c r="J110" s="83"/>
    </row>
    <row r="111" spans="1:10" ht="13.95" customHeight="1">
      <c r="A111" s="96"/>
      <c r="B111" s="85">
        <v>74</v>
      </c>
      <c r="C111" s="1559" t="s">
        <v>639</v>
      </c>
      <c r="D111" s="124"/>
      <c r="E111" s="742"/>
      <c r="F111" s="742"/>
      <c r="G111" s="124"/>
      <c r="H111" s="124"/>
      <c r="J111" s="83"/>
    </row>
    <row r="112" spans="1:10" ht="13.95" customHeight="1">
      <c r="A112" s="96"/>
      <c r="B112" s="117" t="s">
        <v>640</v>
      </c>
      <c r="C112" s="1559" t="s">
        <v>60</v>
      </c>
      <c r="D112" s="295"/>
      <c r="E112" s="285"/>
      <c r="F112" s="742"/>
      <c r="G112" s="89">
        <v>200</v>
      </c>
      <c r="H112" s="89"/>
      <c r="J112" s="83"/>
    </row>
    <row r="113" spans="1:10" ht="13.95" customHeight="1">
      <c r="A113" s="96"/>
      <c r="B113" s="117" t="s">
        <v>641</v>
      </c>
      <c r="C113" s="1559" t="s">
        <v>100</v>
      </c>
      <c r="D113" s="295"/>
      <c r="E113" s="291"/>
      <c r="F113" s="470"/>
      <c r="G113" s="178">
        <v>300</v>
      </c>
      <c r="H113" s="89"/>
      <c r="J113" s="83"/>
    </row>
    <row r="114" spans="1:10" ht="13.95" customHeight="1">
      <c r="A114" s="96" t="s">
        <v>51</v>
      </c>
      <c r="B114" s="85">
        <v>74</v>
      </c>
      <c r="C114" s="1559" t="s">
        <v>639</v>
      </c>
      <c r="D114" s="295"/>
      <c r="E114" s="291"/>
      <c r="F114" s="931"/>
      <c r="G114" s="178">
        <f>SUM(G112:G113)</f>
        <v>500</v>
      </c>
      <c r="H114" s="89"/>
      <c r="J114" s="83"/>
    </row>
    <row r="115" spans="1:10" ht="13.95" customHeight="1">
      <c r="A115" s="96" t="s">
        <v>51</v>
      </c>
      <c r="B115" s="112">
        <v>0.8</v>
      </c>
      <c r="C115" s="92" t="s">
        <v>17</v>
      </c>
      <c r="D115" s="89"/>
      <c r="E115" s="291"/>
      <c r="F115" s="291"/>
      <c r="G115" s="291">
        <f t="shared" ref="G115" si="4">G114</f>
        <v>500</v>
      </c>
      <c r="H115" s="89"/>
      <c r="J115" s="83"/>
    </row>
    <row r="116" spans="1:10" ht="13.95" customHeight="1">
      <c r="A116" s="96" t="s">
        <v>51</v>
      </c>
      <c r="B116" s="91">
        <v>2055</v>
      </c>
      <c r="C116" s="1570" t="s">
        <v>157</v>
      </c>
      <c r="D116" s="89"/>
      <c r="E116" s="288"/>
      <c r="F116" s="288"/>
      <c r="G116" s="288">
        <f>G115+G108+G101+G71+G64+G42+G30+G23</f>
        <v>36064</v>
      </c>
      <c r="H116" s="89"/>
      <c r="J116" s="83"/>
    </row>
    <row r="117" spans="1:10" ht="12" customHeight="1">
      <c r="A117" s="96"/>
      <c r="B117" s="91"/>
      <c r="C117" s="1570"/>
      <c r="D117" s="89"/>
      <c r="E117" s="285"/>
      <c r="F117" s="285"/>
      <c r="G117" s="285"/>
      <c r="H117" s="89"/>
      <c r="J117" s="83"/>
    </row>
    <row r="118" spans="1:10" ht="13.95" customHeight="1">
      <c r="A118" s="96" t="s">
        <v>56</v>
      </c>
      <c r="B118" s="180">
        <v>2059</v>
      </c>
      <c r="C118" s="154" t="s">
        <v>124</v>
      </c>
      <c r="D118" s="89"/>
      <c r="E118" s="805"/>
      <c r="F118" s="805"/>
      <c r="G118" s="89"/>
      <c r="H118" s="89"/>
      <c r="J118" s="83"/>
    </row>
    <row r="119" spans="1:10" ht="13.95" customHeight="1">
      <c r="A119" s="181"/>
      <c r="B119" s="182">
        <v>1</v>
      </c>
      <c r="C119" s="1557" t="s">
        <v>192</v>
      </c>
      <c r="D119" s="89"/>
      <c r="E119" s="805"/>
      <c r="F119" s="805"/>
      <c r="G119" s="89"/>
      <c r="H119" s="89"/>
      <c r="J119" s="83"/>
    </row>
    <row r="120" spans="1:10" ht="13.95" customHeight="1">
      <c r="A120" s="96"/>
      <c r="B120" s="263">
        <v>1.0529999999999999</v>
      </c>
      <c r="C120" s="154" t="s">
        <v>114</v>
      </c>
      <c r="D120" s="89"/>
      <c r="E120" s="805"/>
      <c r="F120" s="805"/>
      <c r="G120" s="89"/>
      <c r="H120" s="89"/>
      <c r="J120" s="83"/>
    </row>
    <row r="121" spans="1:10" ht="13.95" customHeight="1">
      <c r="A121" s="96"/>
      <c r="B121" s="915">
        <v>61</v>
      </c>
      <c r="C121" s="1557" t="s">
        <v>396</v>
      </c>
      <c r="D121" s="89"/>
      <c r="E121" s="805"/>
      <c r="F121" s="805"/>
      <c r="G121" s="89"/>
      <c r="H121" s="89"/>
      <c r="J121" s="83"/>
    </row>
    <row r="122" spans="1:10" ht="13.95" customHeight="1">
      <c r="A122" s="96"/>
      <c r="B122" s="915">
        <v>82</v>
      </c>
      <c r="C122" s="1557" t="s">
        <v>983</v>
      </c>
      <c r="D122" s="89"/>
      <c r="E122" s="805"/>
      <c r="F122" s="805"/>
      <c r="G122" s="89"/>
      <c r="H122" s="89"/>
      <c r="J122" s="83"/>
    </row>
    <row r="123" spans="1:10" ht="13.95" customHeight="1">
      <c r="A123" s="130"/>
      <c r="B123" s="1574" t="s">
        <v>642</v>
      </c>
      <c r="C123" s="751" t="s">
        <v>119</v>
      </c>
      <c r="D123" s="178"/>
      <c r="E123" s="291"/>
      <c r="F123" s="931"/>
      <c r="G123" s="178">
        <v>2000</v>
      </c>
      <c r="H123" s="89" t="s">
        <v>315</v>
      </c>
      <c r="J123" s="83"/>
    </row>
    <row r="124" spans="1:10" s="75" customFormat="1" ht="13.5" customHeight="1">
      <c r="A124" s="96" t="s">
        <v>51</v>
      </c>
      <c r="B124" s="263">
        <v>1.0529999999999999</v>
      </c>
      <c r="C124" s="154" t="s">
        <v>114</v>
      </c>
      <c r="D124" s="285"/>
      <c r="E124" s="291"/>
      <c r="F124" s="291"/>
      <c r="G124" s="291">
        <f t="shared" ref="G124" si="5">G123</f>
        <v>2000</v>
      </c>
      <c r="H124" s="285"/>
    </row>
    <row r="125" spans="1:10" s="75" customFormat="1" ht="13.5" customHeight="1">
      <c r="A125" s="96" t="s">
        <v>51</v>
      </c>
      <c r="B125" s="182">
        <v>1</v>
      </c>
      <c r="C125" s="1557" t="s">
        <v>192</v>
      </c>
      <c r="D125" s="142"/>
      <c r="E125" s="291"/>
      <c r="F125" s="931"/>
      <c r="G125" s="1138">
        <f t="shared" ref="G125:G126" si="6">G124</f>
        <v>2000</v>
      </c>
      <c r="H125" s="142"/>
    </row>
    <row r="126" spans="1:10" s="75" customFormat="1" ht="13.5" customHeight="1">
      <c r="A126" s="96" t="s">
        <v>51</v>
      </c>
      <c r="B126" s="180">
        <v>2059</v>
      </c>
      <c r="C126" s="154" t="s">
        <v>124</v>
      </c>
      <c r="D126" s="89"/>
      <c r="E126" s="288"/>
      <c r="F126" s="810"/>
      <c r="G126" s="128">
        <f t="shared" si="6"/>
        <v>2000</v>
      </c>
      <c r="H126" s="89"/>
    </row>
    <row r="127" spans="1:10" s="75" customFormat="1" ht="13.95" customHeight="1">
      <c r="A127" s="96"/>
      <c r="B127" s="91"/>
      <c r="C127" s="1137"/>
      <c r="D127" s="89"/>
      <c r="E127" s="805"/>
      <c r="F127" s="805"/>
      <c r="G127" s="89"/>
      <c r="H127" s="89"/>
    </row>
    <row r="128" spans="1:10" ht="13.95" customHeight="1">
      <c r="A128" s="96" t="s">
        <v>56</v>
      </c>
      <c r="B128" s="91">
        <v>2070</v>
      </c>
      <c r="C128" s="92" t="s">
        <v>118</v>
      </c>
      <c r="D128" s="89"/>
      <c r="E128" s="805"/>
      <c r="F128" s="805"/>
      <c r="G128" s="89"/>
      <c r="H128" s="89"/>
      <c r="J128" s="83"/>
    </row>
    <row r="129" spans="1:10" ht="26.4">
      <c r="A129" s="96"/>
      <c r="B129" s="133">
        <v>0.107</v>
      </c>
      <c r="C129" s="92" t="s">
        <v>643</v>
      </c>
      <c r="D129" s="124"/>
      <c r="E129" s="742"/>
      <c r="F129" s="742"/>
      <c r="G129" s="124"/>
      <c r="H129" s="124"/>
      <c r="J129" s="83"/>
    </row>
    <row r="130" spans="1:10" ht="13.95" customHeight="1">
      <c r="A130" s="96"/>
      <c r="B130" s="1289">
        <v>60</v>
      </c>
      <c r="C130" s="1559" t="s">
        <v>16</v>
      </c>
      <c r="D130" s="124"/>
      <c r="E130" s="863"/>
      <c r="F130" s="863"/>
      <c r="G130" s="95"/>
      <c r="H130" s="124"/>
      <c r="J130" s="83"/>
    </row>
    <row r="131" spans="1:10" ht="13.95" customHeight="1">
      <c r="A131" s="96"/>
      <c r="B131" s="117" t="s">
        <v>364</v>
      </c>
      <c r="C131" s="1559" t="s">
        <v>100</v>
      </c>
      <c r="D131" s="124"/>
      <c r="E131" s="285"/>
      <c r="F131" s="742"/>
      <c r="G131" s="89">
        <v>50</v>
      </c>
      <c r="H131" s="89"/>
      <c r="J131" s="83"/>
    </row>
    <row r="132" spans="1:10" ht="13.95" customHeight="1">
      <c r="A132" s="96"/>
      <c r="B132" s="117" t="s">
        <v>444</v>
      </c>
      <c r="C132" s="1559" t="s">
        <v>67</v>
      </c>
      <c r="D132" s="124"/>
      <c r="E132" s="291"/>
      <c r="F132" s="470"/>
      <c r="G132" s="178">
        <v>100</v>
      </c>
      <c r="H132" s="89"/>
      <c r="J132" s="83"/>
    </row>
    <row r="133" spans="1:10" ht="13.95" customHeight="1">
      <c r="A133" s="96" t="s">
        <v>51</v>
      </c>
      <c r="B133" s="1289">
        <v>60</v>
      </c>
      <c r="C133" s="1559" t="s">
        <v>16</v>
      </c>
      <c r="D133" s="89"/>
      <c r="E133" s="291"/>
      <c r="F133" s="931"/>
      <c r="G133" s="178">
        <f>SUM(G131:G132)</f>
        <v>150</v>
      </c>
      <c r="H133" s="89"/>
      <c r="J133" s="83"/>
    </row>
    <row r="134" spans="1:10" ht="26.4">
      <c r="A134" s="96" t="s">
        <v>51</v>
      </c>
      <c r="B134" s="133">
        <v>0.107</v>
      </c>
      <c r="C134" s="92" t="s">
        <v>643</v>
      </c>
      <c r="D134" s="89"/>
      <c r="E134" s="291"/>
      <c r="F134" s="931"/>
      <c r="G134" s="178">
        <f t="shared" ref="G134" si="7">G133</f>
        <v>150</v>
      </c>
      <c r="H134" s="89"/>
      <c r="J134" s="83"/>
    </row>
    <row r="135" spans="1:10">
      <c r="A135" s="96"/>
      <c r="B135" s="133"/>
      <c r="C135" s="92"/>
      <c r="D135" s="89"/>
      <c r="E135" s="285"/>
      <c r="F135" s="805"/>
      <c r="G135" s="89"/>
      <c r="H135" s="89"/>
      <c r="J135" s="83"/>
    </row>
    <row r="136" spans="1:10" ht="13.95" customHeight="1">
      <c r="A136" s="96"/>
      <c r="B136" s="133">
        <v>0.108</v>
      </c>
      <c r="C136" s="92" t="s">
        <v>644</v>
      </c>
      <c r="D136" s="124"/>
      <c r="E136" s="863"/>
      <c r="F136" s="863"/>
      <c r="G136" s="95"/>
      <c r="H136" s="124"/>
      <c r="J136" s="83"/>
    </row>
    <row r="137" spans="1:10" ht="13.95" customHeight="1">
      <c r="A137" s="96"/>
      <c r="B137" s="1289">
        <v>60</v>
      </c>
      <c r="C137" s="1559" t="s">
        <v>16</v>
      </c>
      <c r="D137" s="124"/>
      <c r="E137" s="863"/>
      <c r="F137" s="863"/>
      <c r="G137" s="95"/>
      <c r="H137" s="124"/>
      <c r="J137" s="83"/>
    </row>
    <row r="138" spans="1:10" ht="13.95" customHeight="1">
      <c r="A138" s="96"/>
      <c r="B138" s="117" t="s">
        <v>364</v>
      </c>
      <c r="C138" s="1559" t="s">
        <v>100</v>
      </c>
      <c r="D138" s="124"/>
      <c r="E138" s="285"/>
      <c r="F138" s="742"/>
      <c r="G138" s="89">
        <v>200</v>
      </c>
      <c r="H138" s="89"/>
      <c r="J138" s="83"/>
    </row>
    <row r="139" spans="1:10" ht="13.95" customHeight="1">
      <c r="A139" s="96"/>
      <c r="B139" s="117" t="s">
        <v>444</v>
      </c>
      <c r="C139" s="1559" t="s">
        <v>67</v>
      </c>
      <c r="D139" s="124"/>
      <c r="E139" s="291"/>
      <c r="F139" s="470"/>
      <c r="G139" s="178">
        <v>700</v>
      </c>
      <c r="H139" s="89"/>
      <c r="J139" s="83"/>
    </row>
    <row r="140" spans="1:10" ht="13.95" customHeight="1">
      <c r="A140" s="96" t="s">
        <v>51</v>
      </c>
      <c r="B140" s="1289">
        <v>60</v>
      </c>
      <c r="C140" s="1559" t="s">
        <v>16</v>
      </c>
      <c r="D140" s="285"/>
      <c r="E140" s="291"/>
      <c r="F140" s="290"/>
      <c r="G140" s="291">
        <v>900</v>
      </c>
      <c r="H140" s="285"/>
      <c r="J140" s="83"/>
    </row>
    <row r="141" spans="1:10" ht="13.95" customHeight="1">
      <c r="A141" s="96" t="s">
        <v>51</v>
      </c>
      <c r="B141" s="133">
        <v>0.108</v>
      </c>
      <c r="C141" s="92" t="s">
        <v>644</v>
      </c>
      <c r="D141" s="285"/>
      <c r="E141" s="291"/>
      <c r="F141" s="290"/>
      <c r="G141" s="291">
        <f t="shared" ref="G141" si="8">G140</f>
        <v>900</v>
      </c>
      <c r="H141" s="285"/>
      <c r="J141" s="83"/>
    </row>
    <row r="142" spans="1:10" ht="13.95" customHeight="1">
      <c r="A142" s="96" t="s">
        <v>51</v>
      </c>
      <c r="B142" s="91">
        <v>2070</v>
      </c>
      <c r="C142" s="92" t="s">
        <v>118</v>
      </c>
      <c r="D142" s="923"/>
      <c r="E142" s="365"/>
      <c r="F142" s="365"/>
      <c r="G142" s="365">
        <f>G141+G134</f>
        <v>1050</v>
      </c>
      <c r="H142" s="124"/>
      <c r="J142" s="83"/>
    </row>
    <row r="143" spans="1:10" ht="13.95" customHeight="1">
      <c r="A143" s="179" t="s">
        <v>51</v>
      </c>
      <c r="B143" s="184"/>
      <c r="C143" s="103" t="s">
        <v>55</v>
      </c>
      <c r="D143" s="216"/>
      <c r="E143" s="366"/>
      <c r="F143" s="366"/>
      <c r="G143" s="366">
        <f>G142+G116+G126</f>
        <v>39114</v>
      </c>
      <c r="H143" s="334"/>
      <c r="J143" s="83"/>
    </row>
    <row r="144" spans="1:10" ht="6" customHeight="1">
      <c r="A144" s="96"/>
      <c r="B144" s="91"/>
      <c r="C144" s="92"/>
      <c r="D144" s="124"/>
      <c r="E144" s="334"/>
      <c r="F144" s="334"/>
      <c r="G144" s="334"/>
      <c r="H144" s="334"/>
      <c r="J144" s="83"/>
    </row>
    <row r="145" spans="1:10" ht="13.95" customHeight="1">
      <c r="A145" s="96"/>
      <c r="B145" s="91"/>
      <c r="C145" s="92" t="s">
        <v>11</v>
      </c>
      <c r="D145" s="124"/>
      <c r="E145" s="742"/>
      <c r="F145" s="742"/>
      <c r="G145" s="124"/>
      <c r="H145" s="124"/>
      <c r="J145" s="83"/>
    </row>
    <row r="146" spans="1:10" ht="13.95" customHeight="1">
      <c r="A146" s="96" t="s">
        <v>56</v>
      </c>
      <c r="B146" s="180">
        <v>4055</v>
      </c>
      <c r="C146" s="154" t="s">
        <v>646</v>
      </c>
      <c r="D146" s="192"/>
      <c r="E146" s="863"/>
      <c r="F146" s="863"/>
      <c r="G146" s="173"/>
      <c r="H146" s="192"/>
      <c r="J146" s="83"/>
    </row>
    <row r="147" spans="1:10" ht="13.95" customHeight="1">
      <c r="A147" s="181"/>
      <c r="B147" s="133">
        <v>0.21099999999999999</v>
      </c>
      <c r="C147" s="154" t="s">
        <v>645</v>
      </c>
      <c r="D147" s="192"/>
      <c r="E147" s="742"/>
      <c r="F147" s="742"/>
      <c r="G147" s="192"/>
      <c r="H147" s="192"/>
      <c r="J147" s="83"/>
    </row>
    <row r="148" spans="1:10">
      <c r="A148" s="181"/>
      <c r="B148" s="180">
        <v>60</v>
      </c>
      <c r="C148" s="154" t="s">
        <v>45</v>
      </c>
      <c r="D148" s="192"/>
      <c r="E148" s="742"/>
      <c r="F148" s="742"/>
      <c r="G148" s="192"/>
      <c r="H148" s="192"/>
      <c r="J148" s="83"/>
    </row>
    <row r="149" spans="1:10">
      <c r="A149" s="181"/>
      <c r="B149" s="183">
        <v>61</v>
      </c>
      <c r="C149" s="1557" t="s">
        <v>637</v>
      </c>
      <c r="D149" s="142"/>
      <c r="E149" s="805"/>
      <c r="F149" s="805"/>
      <c r="G149" s="142"/>
      <c r="H149" s="142"/>
      <c r="J149" s="83"/>
    </row>
    <row r="150" spans="1:10" s="75" customFormat="1" ht="13.95" customHeight="1">
      <c r="A150" s="181"/>
      <c r="B150" s="183" t="s">
        <v>647</v>
      </c>
      <c r="C150" s="1733" t="s">
        <v>648</v>
      </c>
      <c r="D150" s="1733"/>
      <c r="E150" s="285"/>
      <c r="F150" s="285"/>
      <c r="G150" s="285">
        <v>5000</v>
      </c>
      <c r="H150" s="287" t="s">
        <v>311</v>
      </c>
    </row>
    <row r="151" spans="1:10" s="75" customFormat="1" ht="13.95" customHeight="1">
      <c r="A151" s="181" t="s">
        <v>51</v>
      </c>
      <c r="B151" s="183">
        <v>61</v>
      </c>
      <c r="C151" s="1557" t="s">
        <v>637</v>
      </c>
      <c r="D151" s="287"/>
      <c r="E151" s="288"/>
      <c r="F151" s="292"/>
      <c r="G151" s="288">
        <f>SUM(G150:G150)</f>
        <v>5000</v>
      </c>
      <c r="H151" s="285"/>
    </row>
    <row r="152" spans="1:10" s="75" customFormat="1" ht="13.95" customHeight="1">
      <c r="A152" s="181" t="s">
        <v>51</v>
      </c>
      <c r="B152" s="183">
        <v>60</v>
      </c>
      <c r="C152" s="1557" t="s">
        <v>45</v>
      </c>
      <c r="D152" s="287"/>
      <c r="E152" s="291"/>
      <c r="F152" s="290"/>
      <c r="G152" s="291">
        <f t="shared" ref="G152:G153" si="9">G151</f>
        <v>5000</v>
      </c>
      <c r="H152" s="285"/>
    </row>
    <row r="153" spans="1:10" s="75" customFormat="1" ht="13.95" customHeight="1">
      <c r="A153" s="181" t="s">
        <v>51</v>
      </c>
      <c r="B153" s="133">
        <v>0.21099999999999999</v>
      </c>
      <c r="C153" s="154" t="s">
        <v>645</v>
      </c>
      <c r="D153" s="287"/>
      <c r="E153" s="291"/>
      <c r="F153" s="290"/>
      <c r="G153" s="291">
        <f t="shared" si="9"/>
        <v>5000</v>
      </c>
      <c r="H153" s="285"/>
    </row>
    <row r="154" spans="1:10" s="75" customFormat="1" ht="13.95" customHeight="1">
      <c r="A154" s="181" t="s">
        <v>51</v>
      </c>
      <c r="B154" s="180">
        <v>4055</v>
      </c>
      <c r="C154" s="154" t="s">
        <v>646</v>
      </c>
      <c r="D154" s="287"/>
      <c r="E154" s="291"/>
      <c r="F154" s="291"/>
      <c r="G154" s="291">
        <f t="shared" ref="G154" si="10">G153</f>
        <v>5000</v>
      </c>
      <c r="H154" s="285"/>
    </row>
    <row r="155" spans="1:10" s="75" customFormat="1">
      <c r="A155" s="181"/>
      <c r="B155" s="180"/>
      <c r="C155" s="154"/>
      <c r="D155" s="287"/>
      <c r="E155" s="287"/>
      <c r="F155" s="287"/>
      <c r="G155" s="287"/>
      <c r="H155" s="287"/>
    </row>
    <row r="156" spans="1:10" s="75" customFormat="1" ht="13.95" customHeight="1">
      <c r="A156" s="104" t="s">
        <v>56</v>
      </c>
      <c r="B156" s="1211">
        <v>4059</v>
      </c>
      <c r="C156" s="154" t="s">
        <v>195</v>
      </c>
      <c r="D156" s="142"/>
      <c r="E156" s="805"/>
      <c r="F156" s="805"/>
      <c r="G156" s="805"/>
      <c r="H156" s="805"/>
    </row>
    <row r="157" spans="1:10" s="75" customFormat="1" ht="13.95" customHeight="1">
      <c r="A157" s="181"/>
      <c r="B157" s="1290">
        <v>60</v>
      </c>
      <c r="C157" s="1557" t="s">
        <v>46</v>
      </c>
      <c r="D157" s="142"/>
      <c r="E157" s="805"/>
      <c r="F157" s="805"/>
      <c r="G157" s="805"/>
      <c r="H157" s="805"/>
    </row>
    <row r="158" spans="1:10" s="75" customFormat="1" ht="13.95" customHeight="1">
      <c r="A158" s="181"/>
      <c r="B158" s="1291">
        <v>60.051000000000002</v>
      </c>
      <c r="C158" s="154" t="s">
        <v>45</v>
      </c>
      <c r="D158" s="142"/>
      <c r="E158" s="805"/>
      <c r="F158" s="805"/>
      <c r="G158" s="805"/>
      <c r="H158" s="805"/>
    </row>
    <row r="159" spans="1:10" s="75" customFormat="1" ht="13.95" customHeight="1">
      <c r="A159" s="181"/>
      <c r="B159" s="183">
        <v>44</v>
      </c>
      <c r="C159" s="1557" t="s">
        <v>649</v>
      </c>
      <c r="D159" s="142"/>
      <c r="E159" s="805"/>
      <c r="F159" s="805"/>
      <c r="G159" s="805"/>
      <c r="H159" s="805"/>
    </row>
    <row r="160" spans="1:10" s="1348" customFormat="1" ht="13.95" customHeight="1">
      <c r="A160" s="1080"/>
      <c r="B160" s="1536" t="s">
        <v>650</v>
      </c>
      <c r="C160" s="758" t="s">
        <v>651</v>
      </c>
      <c r="D160" s="290"/>
      <c r="E160" s="291"/>
      <c r="F160" s="290"/>
      <c r="G160" s="291">
        <v>10000</v>
      </c>
      <c r="H160" s="285" t="s">
        <v>340</v>
      </c>
    </row>
    <row r="161" spans="1:10" s="75" customFormat="1" ht="13.95" customHeight="1">
      <c r="A161" s="181" t="s">
        <v>51</v>
      </c>
      <c r="B161" s="1291">
        <v>60.051000000000002</v>
      </c>
      <c r="C161" s="154" t="s">
        <v>45</v>
      </c>
      <c r="D161" s="287"/>
      <c r="E161" s="291"/>
      <c r="F161" s="291"/>
      <c r="G161" s="291">
        <f t="shared" ref="G161" si="11">G160</f>
        <v>10000</v>
      </c>
      <c r="H161" s="285"/>
    </row>
    <row r="162" spans="1:10" s="75" customFormat="1" ht="13.95" customHeight="1">
      <c r="A162" s="181" t="s">
        <v>51</v>
      </c>
      <c r="B162" s="1290">
        <v>60</v>
      </c>
      <c r="C162" s="1557" t="s">
        <v>46</v>
      </c>
      <c r="D162" s="287"/>
      <c r="E162" s="286"/>
      <c r="F162" s="294"/>
      <c r="G162" s="286">
        <f t="shared" ref="G162:G163" si="12">G161</f>
        <v>10000</v>
      </c>
      <c r="H162" s="285"/>
    </row>
    <row r="163" spans="1:10" s="75" customFormat="1" ht="13.95" customHeight="1">
      <c r="A163" s="181" t="s">
        <v>51</v>
      </c>
      <c r="B163" s="1207">
        <v>4059</v>
      </c>
      <c r="C163" s="149" t="s">
        <v>195</v>
      </c>
      <c r="D163" s="290"/>
      <c r="E163" s="288"/>
      <c r="F163" s="292"/>
      <c r="G163" s="288">
        <f t="shared" si="12"/>
        <v>10000</v>
      </c>
      <c r="H163" s="285"/>
    </row>
    <row r="164" spans="1:10" s="75" customFormat="1" ht="13.95" customHeight="1">
      <c r="A164" s="179" t="s">
        <v>51</v>
      </c>
      <c r="B164" s="116"/>
      <c r="C164" s="177" t="s">
        <v>11</v>
      </c>
      <c r="D164" s="367"/>
      <c r="E164" s="366"/>
      <c r="F164" s="367"/>
      <c r="G164" s="366">
        <f>G154+G163</f>
        <v>15000</v>
      </c>
      <c r="H164" s="334"/>
    </row>
    <row r="165" spans="1:10" s="75" customFormat="1" ht="13.95" customHeight="1">
      <c r="A165" s="179" t="s">
        <v>51</v>
      </c>
      <c r="B165" s="184"/>
      <c r="C165" s="177" t="s">
        <v>52</v>
      </c>
      <c r="D165" s="925"/>
      <c r="E165" s="365"/>
      <c r="F165" s="470"/>
      <c r="G165" s="925">
        <f>G164+G143</f>
        <v>54114</v>
      </c>
      <c r="H165" s="124"/>
    </row>
    <row r="166" spans="1:10" s="75" customFormat="1" ht="13.95" customHeight="1">
      <c r="A166" s="1571"/>
      <c r="B166" s="1572"/>
      <c r="C166" s="1573"/>
      <c r="D166" s="124"/>
      <c r="E166" s="334"/>
      <c r="F166" s="742"/>
      <c r="G166" s="124"/>
      <c r="H166" s="124"/>
    </row>
    <row r="167" spans="1:10" s="97" customFormat="1">
      <c r="A167" s="1734" t="s">
        <v>835</v>
      </c>
      <c r="B167" s="1734"/>
      <c r="C167" s="1734"/>
      <c r="D167" s="1734"/>
      <c r="E167" s="1734"/>
      <c r="F167" s="1734"/>
      <c r="G167" s="1734"/>
      <c r="H167" s="1562"/>
      <c r="I167" s="83"/>
    </row>
    <row r="168" spans="1:10" s="97" customFormat="1" ht="13.2" customHeight="1">
      <c r="A168" s="1278" t="s">
        <v>303</v>
      </c>
      <c r="B168" s="1663" t="s">
        <v>1042</v>
      </c>
      <c r="C168" s="1663"/>
      <c r="D168" s="1663"/>
      <c r="E168" s="1663"/>
      <c r="F168" s="1663"/>
      <c r="G168" s="1663"/>
      <c r="H168" s="1551"/>
      <c r="I168" s="83"/>
    </row>
    <row r="169" spans="1:10" s="97" customFormat="1">
      <c r="A169" s="1278" t="s">
        <v>305</v>
      </c>
      <c r="B169" s="1663" t="s">
        <v>1043</v>
      </c>
      <c r="C169" s="1663"/>
      <c r="D169" s="1663"/>
      <c r="E169" s="1663"/>
      <c r="F169" s="1663"/>
      <c r="G169" s="1663"/>
      <c r="H169" s="1551"/>
      <c r="I169" s="83"/>
    </row>
    <row r="170" spans="1:10" s="97" customFormat="1">
      <c r="A170" s="1278" t="s">
        <v>315</v>
      </c>
      <c r="B170" s="1663" t="s">
        <v>984</v>
      </c>
      <c r="C170" s="1663"/>
      <c r="D170" s="1663"/>
      <c r="E170" s="1610"/>
      <c r="F170" s="1610"/>
      <c r="G170" s="1610"/>
      <c r="H170" s="1610"/>
      <c r="I170" s="83"/>
    </row>
    <row r="171" spans="1:10" s="97" customFormat="1">
      <c r="A171" s="1278" t="s">
        <v>311</v>
      </c>
      <c r="B171" s="1663" t="s">
        <v>1001</v>
      </c>
      <c r="C171" s="1663"/>
      <c r="D171" s="1663"/>
      <c r="E171" s="1663"/>
      <c r="F171" s="1663"/>
      <c r="G171" s="1663"/>
      <c r="H171" s="1551"/>
      <c r="I171" s="83"/>
    </row>
    <row r="172" spans="1:10" s="97" customFormat="1">
      <c r="A172" s="1278" t="s">
        <v>340</v>
      </c>
      <c r="B172" s="1663" t="s">
        <v>1044</v>
      </c>
      <c r="C172" s="1663"/>
      <c r="D172" s="1663"/>
      <c r="E172" s="1551"/>
      <c r="F172" s="1551"/>
      <c r="G172" s="1551"/>
      <c r="H172" s="1551"/>
      <c r="I172" s="83"/>
    </row>
    <row r="173" spans="1:10" s="97" customFormat="1" ht="13.2" customHeight="1">
      <c r="A173" s="1278"/>
      <c r="H173" s="1551"/>
      <c r="I173" s="83"/>
    </row>
    <row r="174" spans="1:10" s="104" customFormat="1">
      <c r="A174" s="1650"/>
      <c r="B174" s="85"/>
      <c r="C174" s="1012"/>
      <c r="D174" s="113"/>
      <c r="E174" s="113"/>
      <c r="J174" s="113"/>
    </row>
    <row r="175" spans="1:10" s="113" customFormat="1">
      <c r="A175" s="85"/>
      <c r="B175" s="1644"/>
      <c r="C175" s="1644"/>
      <c r="D175" s="1644"/>
      <c r="E175" s="1644"/>
      <c r="F175" s="1644"/>
      <c r="G175" s="1644"/>
      <c r="H175" s="1644"/>
      <c r="I175" s="104"/>
    </row>
    <row r="176" spans="1:10" s="113" customFormat="1">
      <c r="A176" s="85"/>
      <c r="B176" s="1644"/>
      <c r="C176" s="1644"/>
      <c r="D176" s="1644"/>
      <c r="E176" s="1644"/>
      <c r="F176" s="1644"/>
      <c r="G176" s="1644"/>
      <c r="H176" s="1644"/>
      <c r="I176" s="104"/>
    </row>
    <row r="177" spans="1:9" s="113" customFormat="1">
      <c r="A177" s="1650"/>
      <c r="B177" s="85"/>
      <c r="C177" s="1012"/>
      <c r="D177" s="110"/>
      <c r="E177" s="110"/>
      <c r="F177" s="110"/>
      <c r="G177" s="110"/>
      <c r="H177" s="110"/>
      <c r="I177" s="104"/>
    </row>
    <row r="178" spans="1:9" s="113" customFormat="1">
      <c r="A178" s="1650"/>
      <c r="B178" s="85"/>
      <c r="C178" s="1012"/>
      <c r="D178" s="1345"/>
      <c r="E178" s="613"/>
      <c r="F178" s="1345"/>
      <c r="G178" s="613"/>
      <c r="H178" s="613"/>
      <c r="I178" s="104"/>
    </row>
    <row r="179" spans="1:9" s="113" customFormat="1">
      <c r="A179" s="1650"/>
      <c r="B179" s="85"/>
      <c r="C179" s="1012"/>
      <c r="D179" s="247"/>
      <c r="E179" s="247"/>
      <c r="F179" s="247"/>
      <c r="G179" s="247"/>
      <c r="H179" s="247"/>
      <c r="I179" s="104"/>
    </row>
    <row r="180" spans="1:9" s="113" customFormat="1">
      <c r="A180" s="1650"/>
      <c r="B180" s="85"/>
      <c r="C180" s="1012"/>
      <c r="D180" s="134"/>
      <c r="E180" s="134"/>
      <c r="F180" s="134"/>
      <c r="G180" s="134"/>
      <c r="H180" s="134"/>
      <c r="I180" s="121"/>
    </row>
    <row r="181" spans="1:9" s="113" customFormat="1">
      <c r="A181" s="1650"/>
      <c r="B181" s="85"/>
      <c r="C181" s="1777"/>
      <c r="D181" s="232"/>
      <c r="E181" s="232"/>
      <c r="F181" s="232"/>
      <c r="G181" s="232"/>
      <c r="H181" s="232"/>
      <c r="I181" s="104"/>
    </row>
    <row r="182" spans="1:9" s="97" customFormat="1">
      <c r="A182" s="1558"/>
      <c r="B182" s="100"/>
      <c r="C182" s="1292"/>
      <c r="I182" s="83"/>
    </row>
    <row r="183" spans="1:9" s="97" customFormat="1">
      <c r="A183" s="1558"/>
      <c r="B183" s="100"/>
      <c r="C183" s="1015"/>
      <c r="I183" s="83"/>
    </row>
    <row r="184" spans="1:9" s="97" customFormat="1">
      <c r="A184" s="1558"/>
      <c r="B184" s="100"/>
      <c r="C184" s="1015"/>
      <c r="I184" s="83"/>
    </row>
    <row r="185" spans="1:9" s="97" customFormat="1">
      <c r="A185" s="1558"/>
      <c r="B185" s="100"/>
      <c r="C185" s="1015"/>
      <c r="I185" s="83"/>
    </row>
    <row r="186" spans="1:9" s="97" customFormat="1">
      <c r="A186" s="1558"/>
      <c r="B186" s="100"/>
      <c r="C186" s="1015"/>
      <c r="I186" s="83"/>
    </row>
    <row r="187" spans="1:9" s="97" customFormat="1">
      <c r="A187" s="1558"/>
      <c r="B187" s="100"/>
      <c r="C187" s="1292"/>
      <c r="I187" s="83"/>
    </row>
    <row r="188" spans="1:9" s="97" customFormat="1">
      <c r="A188" s="1558"/>
      <c r="B188" s="100"/>
      <c r="C188" s="1292"/>
      <c r="F188" s="83"/>
      <c r="G188" s="83"/>
      <c r="H188" s="83"/>
      <c r="I188" s="83"/>
    </row>
    <row r="189" spans="1:9" s="97" customFormat="1">
      <c r="A189" s="1558"/>
      <c r="B189" s="100"/>
      <c r="C189" s="1292"/>
      <c r="F189" s="83"/>
      <c r="G189" s="83"/>
      <c r="H189" s="83"/>
      <c r="I189" s="83"/>
    </row>
    <row r="190" spans="1:9" s="97" customFormat="1">
      <c r="A190" s="1558"/>
      <c r="B190" s="100"/>
      <c r="C190" s="1292"/>
      <c r="F190" s="83"/>
      <c r="G190" s="83"/>
      <c r="H190" s="83"/>
      <c r="I190" s="83"/>
    </row>
    <row r="197" spans="3:8">
      <c r="F197" s="97"/>
      <c r="G197" s="97"/>
      <c r="H197" s="97"/>
    </row>
    <row r="205" spans="3:8">
      <c r="C205" s="83"/>
      <c r="D205" s="83"/>
    </row>
    <row r="206" spans="3:8">
      <c r="C206" s="83"/>
      <c r="D206" s="83"/>
    </row>
    <row r="207" spans="3:8">
      <c r="C207" s="83"/>
      <c r="D207" s="83"/>
    </row>
    <row r="208" spans="3:8">
      <c r="C208" s="83"/>
      <c r="D208" s="83"/>
    </row>
    <row r="209" spans="3:4">
      <c r="C209" s="83"/>
      <c r="D209" s="83"/>
    </row>
    <row r="210" spans="3:4">
      <c r="C210" s="83"/>
      <c r="D210" s="83"/>
    </row>
    <row r="211" spans="3:4">
      <c r="C211" s="83"/>
      <c r="D211" s="83"/>
    </row>
    <row r="212" spans="3:4">
      <c r="C212" s="83"/>
      <c r="D212" s="83"/>
    </row>
  </sheetData>
  <autoFilter ref="A14:J14"/>
  <mergeCells count="11">
    <mergeCell ref="B168:G168"/>
    <mergeCell ref="A167:G167"/>
    <mergeCell ref="B172:D172"/>
    <mergeCell ref="B170:D170"/>
    <mergeCell ref="A1:G1"/>
    <mergeCell ref="A2:G2"/>
    <mergeCell ref="A3:G3"/>
    <mergeCell ref="B4:G4"/>
    <mergeCell ref="C150:D150"/>
    <mergeCell ref="B171:G171"/>
    <mergeCell ref="B169:G169"/>
  </mergeCells>
  <printOptions horizontalCentered="1"/>
  <pageMargins left="0.98425196850393704" right="0.98425196850393704" top="0.78740157480314965" bottom="3.9370078740157481" header="0.51181102362204722" footer="3.3464566929133861"/>
  <pageSetup paperSize="9" scale="93" firstPageNumber="40" orientation="portrait" blackAndWhite="1" useFirstPageNumber="1" r:id="rId1"/>
  <headerFooter alignWithMargins="0">
    <oddHeader xml:space="preserve">&amp;C   </oddHeader>
    <oddFooter>&amp;C&amp;"Times New Roman,Bold"&amp;P</oddFooter>
  </headerFooter>
  <rowBreaks count="1" manualBreakCount="1">
    <brk id="123" max="7" man="1"/>
  </rowBreaks>
</worksheet>
</file>

<file path=xl/worksheets/sheet25.xml><?xml version="1.0" encoding="utf-8"?>
<worksheet xmlns="http://schemas.openxmlformats.org/spreadsheetml/2006/main" xmlns:r="http://schemas.openxmlformats.org/officeDocument/2006/relationships">
  <sheetPr syncVertical="1" syncRef="B82" transitionEvaluation="1" codeName="Sheet25">
    <tabColor rgb="FFC00000"/>
  </sheetPr>
  <dimension ref="A1:H131"/>
  <sheetViews>
    <sheetView view="pageBreakPreview" topLeftCell="B82" zoomScaleNormal="70" zoomScaleSheetLayoutView="100" workbookViewId="0">
      <selection activeCell="B93" sqref="A93:XFD102"/>
    </sheetView>
  </sheetViews>
  <sheetFormatPr defaultColWidth="11" defaultRowHeight="13.2"/>
  <cols>
    <col min="1" max="1" width="5.6640625" style="1456" customWidth="1"/>
    <col min="2" max="2" width="7.6640625" style="100" customWidth="1"/>
    <col min="3" max="3" width="34.5546875" style="1292" customWidth="1"/>
    <col min="4" max="4" width="7.6640625" style="97" customWidth="1"/>
    <col min="5" max="5" width="9.5546875" style="97" customWidth="1"/>
    <col min="6" max="6" width="9.5546875" style="83" customWidth="1"/>
    <col min="7" max="7" width="8.33203125" style="83" customWidth="1"/>
    <col min="8" max="8" width="3.33203125" style="83" customWidth="1"/>
    <col min="9" max="16384" width="11" style="83"/>
  </cols>
  <sheetData>
    <row r="1" spans="1:8">
      <c r="A1" s="1687" t="s">
        <v>83</v>
      </c>
      <c r="B1" s="1687"/>
      <c r="C1" s="1687"/>
      <c r="D1" s="1687"/>
      <c r="E1" s="1687"/>
      <c r="F1" s="1687"/>
      <c r="G1" s="1687"/>
      <c r="H1" s="1454"/>
    </row>
    <row r="2" spans="1:8">
      <c r="A2" s="1688" t="s">
        <v>863</v>
      </c>
      <c r="B2" s="1688"/>
      <c r="C2" s="1688"/>
      <c r="D2" s="1688"/>
      <c r="E2" s="1688"/>
      <c r="F2" s="1688"/>
      <c r="G2" s="1688"/>
      <c r="H2" s="1455"/>
    </row>
    <row r="3" spans="1:8">
      <c r="A3" s="1666" t="s">
        <v>864</v>
      </c>
      <c r="B3" s="1666"/>
      <c r="C3" s="1666"/>
      <c r="D3" s="1666"/>
      <c r="E3" s="1666"/>
      <c r="F3" s="1666"/>
      <c r="G3" s="1666"/>
      <c r="H3" s="1450"/>
    </row>
    <row r="4" spans="1:8" ht="13.8">
      <c r="A4" s="31"/>
      <c r="B4" s="1667"/>
      <c r="C4" s="1667"/>
      <c r="D4" s="1667"/>
      <c r="E4" s="1667"/>
      <c r="F4" s="1667"/>
      <c r="G4" s="1667"/>
      <c r="H4" s="1451"/>
    </row>
    <row r="5" spans="1:8">
      <c r="A5" s="31"/>
      <c r="B5" s="27"/>
      <c r="C5" s="27"/>
      <c r="D5" s="33"/>
      <c r="E5" s="34" t="s">
        <v>4</v>
      </c>
      <c r="F5" s="34" t="s">
        <v>5</v>
      </c>
      <c r="G5" s="34" t="s">
        <v>110</v>
      </c>
      <c r="H5" s="30"/>
    </row>
    <row r="6" spans="1:8">
      <c r="A6" s="31"/>
      <c r="B6" s="35" t="s">
        <v>6</v>
      </c>
      <c r="C6" s="27" t="s">
        <v>7</v>
      </c>
      <c r="D6" s="36" t="s">
        <v>52</v>
      </c>
      <c r="E6" s="29">
        <v>2739737</v>
      </c>
      <c r="F6" s="29">
        <v>423522</v>
      </c>
      <c r="G6" s="29">
        <f>SUM(E6:F6)</f>
        <v>3163259</v>
      </c>
      <c r="H6" s="29"/>
    </row>
    <row r="7" spans="1:8" ht="13.2" customHeight="1">
      <c r="A7" s="31"/>
      <c r="B7" s="35" t="s">
        <v>8</v>
      </c>
      <c r="C7" s="37" t="s">
        <v>9</v>
      </c>
      <c r="D7" s="38"/>
      <c r="E7" s="30"/>
      <c r="F7" s="30"/>
      <c r="G7" s="30"/>
      <c r="H7" s="30"/>
    </row>
    <row r="8" spans="1:8">
      <c r="A8" s="31"/>
      <c r="B8" s="35"/>
      <c r="C8" s="37" t="s">
        <v>106</v>
      </c>
      <c r="D8" s="38" t="s">
        <v>52</v>
      </c>
      <c r="E8" s="632">
        <f>G58</f>
        <v>74780</v>
      </c>
      <c r="F8" s="614">
        <f>G88</f>
        <v>48248</v>
      </c>
      <c r="G8" s="30">
        <f>SUM(E8:F8)</f>
        <v>123028</v>
      </c>
      <c r="H8" s="30"/>
    </row>
    <row r="9" spans="1:8">
      <c r="A9" s="31"/>
      <c r="B9" s="39" t="s">
        <v>51</v>
      </c>
      <c r="C9" s="27" t="s">
        <v>20</v>
      </c>
      <c r="D9" s="40" t="s">
        <v>52</v>
      </c>
      <c r="E9" s="41">
        <f>SUM(E6:E8)</f>
        <v>2814517</v>
      </c>
      <c r="F9" s="41">
        <f>SUM(F6:F8)</f>
        <v>471770</v>
      </c>
      <c r="G9" s="41">
        <f>SUM(E9:F9)</f>
        <v>3286287</v>
      </c>
      <c r="H9" s="29"/>
    </row>
    <row r="10" spans="1:8">
      <c r="A10" s="31"/>
      <c r="B10" s="35"/>
      <c r="C10" s="27"/>
      <c r="D10" s="28"/>
      <c r="E10" s="28"/>
      <c r="F10" s="36"/>
      <c r="G10" s="28"/>
      <c r="H10" s="28"/>
    </row>
    <row r="11" spans="1:8">
      <c r="A11" s="31"/>
      <c r="B11" s="35" t="s">
        <v>21</v>
      </c>
      <c r="C11" s="27" t="s">
        <v>22</v>
      </c>
      <c r="D11" s="27"/>
      <c r="E11" s="27"/>
      <c r="F11" s="42"/>
      <c r="G11" s="27"/>
      <c r="H11" s="27"/>
    </row>
    <row r="12" spans="1:8" s="1" customFormat="1">
      <c r="A12" s="29"/>
      <c r="B12" s="619"/>
      <c r="C12" s="619"/>
      <c r="D12" s="619"/>
      <c r="E12" s="619"/>
      <c r="F12" s="619"/>
      <c r="G12" s="619"/>
      <c r="H12" s="619"/>
    </row>
    <row r="13" spans="1:8" s="1" customFormat="1" ht="13.8" thickBot="1">
      <c r="A13" s="43"/>
      <c r="B13" s="1452"/>
      <c r="C13" s="1452"/>
      <c r="D13" s="1550"/>
      <c r="E13" s="1452"/>
      <c r="F13" s="1452"/>
      <c r="G13" s="1452" t="s">
        <v>98</v>
      </c>
      <c r="H13" s="619"/>
    </row>
    <row r="14" spans="1:8" s="1" customFormat="1" ht="14.4" thickTop="1" thickBot="1">
      <c r="A14" s="43"/>
      <c r="B14" s="281"/>
      <c r="C14" s="281" t="s">
        <v>23</v>
      </c>
      <c r="D14" s="281"/>
      <c r="E14" s="281"/>
      <c r="F14" s="281"/>
      <c r="G14" s="44" t="s">
        <v>110</v>
      </c>
      <c r="H14" s="30"/>
    </row>
    <row r="15" spans="1:8" ht="13.5" customHeight="1" thickTop="1">
      <c r="C15" s="125" t="s">
        <v>55</v>
      </c>
      <c r="D15" s="89"/>
      <c r="E15" s="805"/>
      <c r="F15" s="805"/>
      <c r="G15" s="89"/>
      <c r="H15" s="89"/>
    </row>
    <row r="16" spans="1:8" ht="13.35" customHeight="1">
      <c r="A16" s="1453" t="s">
        <v>56</v>
      </c>
      <c r="B16" s="91">
        <v>2801</v>
      </c>
      <c r="C16" s="92" t="s">
        <v>652</v>
      </c>
      <c r="D16" s="110"/>
      <c r="E16" s="287"/>
      <c r="F16" s="287"/>
      <c r="G16" s="110"/>
      <c r="H16" s="110"/>
    </row>
    <row r="17" spans="1:8">
      <c r="A17" s="1453"/>
      <c r="B17" s="111">
        <v>5</v>
      </c>
      <c r="C17" s="1457" t="s">
        <v>40</v>
      </c>
      <c r="D17" s="1007"/>
      <c r="E17" s="329"/>
      <c r="F17" s="329"/>
      <c r="G17" s="1007"/>
      <c r="H17" s="1007"/>
    </row>
    <row r="18" spans="1:8">
      <c r="A18" s="1453"/>
      <c r="B18" s="1295">
        <v>5.8</v>
      </c>
      <c r="C18" s="92" t="s">
        <v>17</v>
      </c>
      <c r="D18" s="1007"/>
      <c r="E18" s="330"/>
      <c r="F18" s="330"/>
      <c r="G18" s="1007"/>
      <c r="H18" s="1007"/>
    </row>
    <row r="19" spans="1:8">
      <c r="A19" s="1453"/>
      <c r="B19" s="85">
        <v>63</v>
      </c>
      <c r="C19" s="1457" t="s">
        <v>114</v>
      </c>
      <c r="D19" s="1007"/>
      <c r="E19" s="330"/>
      <c r="F19" s="330"/>
      <c r="G19" s="1007"/>
      <c r="H19" s="1007"/>
    </row>
    <row r="20" spans="1:8" ht="14.4" customHeight="1">
      <c r="A20" s="1453"/>
      <c r="B20" s="93">
        <v>52</v>
      </c>
      <c r="C20" s="1457" t="s">
        <v>417</v>
      </c>
      <c r="D20" s="110"/>
      <c r="E20" s="285"/>
      <c r="F20" s="287"/>
      <c r="G20" s="110"/>
      <c r="H20" s="110"/>
    </row>
    <row r="21" spans="1:8" ht="14.4" customHeight="1">
      <c r="A21" s="1453"/>
      <c r="B21" s="93" t="s">
        <v>955</v>
      </c>
      <c r="C21" s="1457" t="s">
        <v>361</v>
      </c>
      <c r="D21" s="1007"/>
      <c r="E21" s="286"/>
      <c r="F21" s="329"/>
      <c r="G21" s="110">
        <v>1</v>
      </c>
      <c r="H21" s="110"/>
    </row>
    <row r="22" spans="1:8" ht="28.2" customHeight="1">
      <c r="A22" s="1453"/>
      <c r="B22" s="93" t="s">
        <v>956</v>
      </c>
      <c r="C22" s="1457" t="s">
        <v>957</v>
      </c>
      <c r="D22" s="1007"/>
      <c r="E22" s="286"/>
      <c r="F22" s="329"/>
      <c r="G22" s="110">
        <v>1</v>
      </c>
      <c r="H22" s="110"/>
    </row>
    <row r="23" spans="1:8" ht="14.4" customHeight="1">
      <c r="A23" s="1453" t="s">
        <v>51</v>
      </c>
      <c r="B23" s="93">
        <v>52</v>
      </c>
      <c r="C23" s="1457" t="s">
        <v>417</v>
      </c>
      <c r="D23" s="110"/>
      <c r="E23" s="288"/>
      <c r="F23" s="292"/>
      <c r="G23" s="996">
        <f t="shared" ref="G23" si="0">SUM(G21:G22)</f>
        <v>2</v>
      </c>
      <c r="H23" s="110"/>
    </row>
    <row r="24" spans="1:8" ht="14.4" customHeight="1">
      <c r="A24" s="1453" t="s">
        <v>51</v>
      </c>
      <c r="B24" s="85">
        <v>63</v>
      </c>
      <c r="C24" s="1457" t="s">
        <v>114</v>
      </c>
      <c r="D24" s="110"/>
      <c r="E24" s="288"/>
      <c r="F24" s="288"/>
      <c r="G24" s="288">
        <f t="shared" ref="G24" si="1">G23</f>
        <v>2</v>
      </c>
      <c r="H24" s="110"/>
    </row>
    <row r="25" spans="1:8" ht="14.4" customHeight="1">
      <c r="A25" s="1453" t="s">
        <v>51</v>
      </c>
      <c r="B25" s="1295">
        <v>5.8</v>
      </c>
      <c r="C25" s="92" t="s">
        <v>17</v>
      </c>
      <c r="D25" s="110"/>
      <c r="E25" s="288"/>
      <c r="F25" s="292"/>
      <c r="G25" s="996">
        <f t="shared" ref="G25" si="2">G24</f>
        <v>2</v>
      </c>
      <c r="H25" s="110"/>
    </row>
    <row r="26" spans="1:8" ht="14.4" customHeight="1">
      <c r="A26" s="1453" t="s">
        <v>51</v>
      </c>
      <c r="B26" s="111">
        <v>5</v>
      </c>
      <c r="C26" s="1457" t="s">
        <v>40</v>
      </c>
      <c r="D26" s="110"/>
      <c r="E26" s="288"/>
      <c r="F26" s="292"/>
      <c r="G26" s="996">
        <f>G25</f>
        <v>2</v>
      </c>
      <c r="H26" s="110"/>
    </row>
    <row r="27" spans="1:8" ht="14.4" customHeight="1">
      <c r="A27" s="1453"/>
      <c r="B27" s="111"/>
      <c r="C27" s="1457"/>
      <c r="D27" s="110"/>
      <c r="E27" s="285"/>
      <c r="F27" s="287"/>
      <c r="G27" s="110"/>
      <c r="H27" s="110"/>
    </row>
    <row r="28" spans="1:8" ht="13.5" customHeight="1">
      <c r="A28" s="1453"/>
      <c r="B28" s="85">
        <v>80</v>
      </c>
      <c r="C28" s="1457" t="s">
        <v>43</v>
      </c>
      <c r="D28" s="1007"/>
      <c r="E28" s="330"/>
      <c r="F28" s="330"/>
      <c r="G28" s="1007"/>
      <c r="H28" s="1007"/>
    </row>
    <row r="29" spans="1:8" ht="14.4" customHeight="1">
      <c r="A29" s="1453"/>
      <c r="B29" s="1295">
        <v>80.001000000000005</v>
      </c>
      <c r="C29" s="92" t="s">
        <v>31</v>
      </c>
      <c r="D29" s="1007"/>
      <c r="E29" s="330"/>
      <c r="F29" s="330"/>
      <c r="G29" s="1007"/>
      <c r="H29" s="1007"/>
    </row>
    <row r="30" spans="1:8" ht="14.4" customHeight="1">
      <c r="A30" s="1453"/>
      <c r="B30" s="1075">
        <v>0.44</v>
      </c>
      <c r="C30" s="1457" t="s">
        <v>59</v>
      </c>
      <c r="D30" s="1007"/>
      <c r="E30" s="330"/>
      <c r="F30" s="330"/>
      <c r="G30" s="1007"/>
      <c r="H30" s="1007"/>
    </row>
    <row r="31" spans="1:8" ht="14.4" customHeight="1">
      <c r="A31" s="1453"/>
      <c r="B31" s="117" t="s">
        <v>404</v>
      </c>
      <c r="C31" s="1457" t="s">
        <v>357</v>
      </c>
      <c r="D31" s="110"/>
      <c r="E31" s="286"/>
      <c r="F31" s="287"/>
      <c r="G31" s="110">
        <v>60000</v>
      </c>
      <c r="H31" s="110"/>
    </row>
    <row r="32" spans="1:8" ht="14.4" customHeight="1">
      <c r="A32" s="1453" t="s">
        <v>51</v>
      </c>
      <c r="B32" s="1075">
        <v>0.44</v>
      </c>
      <c r="C32" s="1457" t="s">
        <v>59</v>
      </c>
      <c r="D32" s="110"/>
      <c r="E32" s="288"/>
      <c r="F32" s="292"/>
      <c r="G32" s="996">
        <f>SUM(G31:G31)</f>
        <v>60000</v>
      </c>
      <c r="H32" s="110"/>
    </row>
    <row r="33" spans="1:8" ht="13.5" customHeight="1">
      <c r="A33" s="1453"/>
      <c r="B33" s="85"/>
      <c r="C33" s="1457"/>
      <c r="D33" s="110"/>
      <c r="E33" s="287"/>
      <c r="F33" s="287"/>
      <c r="G33" s="110"/>
      <c r="H33" s="110"/>
    </row>
    <row r="34" spans="1:8" ht="13.5" customHeight="1">
      <c r="A34" s="1553"/>
      <c r="B34" s="1075">
        <v>0.49</v>
      </c>
      <c r="C34" s="1559" t="s">
        <v>656</v>
      </c>
      <c r="D34" s="110"/>
      <c r="E34" s="287"/>
      <c r="F34" s="287"/>
      <c r="G34" s="110"/>
      <c r="H34" s="110"/>
    </row>
    <row r="35" spans="1:8" ht="14.4" customHeight="1">
      <c r="A35" s="1553"/>
      <c r="B35" s="117" t="s">
        <v>657</v>
      </c>
      <c r="C35" s="1559" t="s">
        <v>492</v>
      </c>
      <c r="D35" s="110"/>
      <c r="E35" s="291"/>
      <c r="F35" s="290"/>
      <c r="G35" s="129">
        <v>3211</v>
      </c>
      <c r="H35" s="110"/>
    </row>
    <row r="36" spans="1:8" ht="13.5" customHeight="1">
      <c r="A36" s="1553" t="s">
        <v>51</v>
      </c>
      <c r="B36" s="1075">
        <v>0.49</v>
      </c>
      <c r="C36" s="1559" t="s">
        <v>656</v>
      </c>
      <c r="D36" s="110"/>
      <c r="E36" s="291"/>
      <c r="F36" s="290"/>
      <c r="G36" s="129">
        <f t="shared" ref="G36" si="3">SUM(G35:G35)</f>
        <v>3211</v>
      </c>
      <c r="H36" s="110"/>
    </row>
    <row r="37" spans="1:8">
      <c r="A37" s="1553"/>
      <c r="B37" s="1075"/>
      <c r="C37" s="1559"/>
      <c r="D37" s="110"/>
      <c r="E37" s="287"/>
      <c r="F37" s="287"/>
      <c r="G37" s="110"/>
      <c r="H37" s="110"/>
    </row>
    <row r="38" spans="1:8" ht="13.95" customHeight="1">
      <c r="A38" s="85" t="s">
        <v>307</v>
      </c>
      <c r="B38" s="218">
        <v>60</v>
      </c>
      <c r="C38" s="1457" t="s">
        <v>564</v>
      </c>
      <c r="D38" s="287"/>
      <c r="E38" s="285"/>
      <c r="F38" s="287"/>
      <c r="G38" s="285"/>
      <c r="H38" s="285"/>
    </row>
    <row r="39" spans="1:8" ht="13.95" customHeight="1">
      <c r="A39" s="1453"/>
      <c r="B39" s="218">
        <v>52</v>
      </c>
      <c r="C39" s="1457" t="s">
        <v>417</v>
      </c>
      <c r="D39" s="287"/>
      <c r="E39" s="285"/>
      <c r="F39" s="287"/>
      <c r="G39" s="285"/>
      <c r="H39" s="285"/>
    </row>
    <row r="40" spans="1:8" ht="13.95" customHeight="1">
      <c r="A40" s="94"/>
      <c r="B40" s="1566" t="s">
        <v>567</v>
      </c>
      <c r="C40" s="751" t="s">
        <v>357</v>
      </c>
      <c r="D40" s="290"/>
      <c r="E40" s="291"/>
      <c r="F40" s="290"/>
      <c r="G40" s="129">
        <v>1</v>
      </c>
      <c r="H40" s="285"/>
    </row>
    <row r="41" spans="1:8" ht="13.95" customHeight="1">
      <c r="A41" s="1453"/>
      <c r="B41" s="1075" t="s">
        <v>568</v>
      </c>
      <c r="C41" s="1457" t="s">
        <v>60</v>
      </c>
      <c r="D41" s="287"/>
      <c r="E41" s="285"/>
      <c r="F41" s="287"/>
      <c r="G41" s="110">
        <v>1</v>
      </c>
      <c r="H41" s="285"/>
    </row>
    <row r="42" spans="1:8" ht="13.95" customHeight="1">
      <c r="A42" s="1453"/>
      <c r="B42" s="1075" t="s">
        <v>569</v>
      </c>
      <c r="C42" s="1457" t="s">
        <v>100</v>
      </c>
      <c r="D42" s="287"/>
      <c r="E42" s="291"/>
      <c r="F42" s="290"/>
      <c r="G42" s="129">
        <v>1</v>
      </c>
      <c r="H42" s="285"/>
    </row>
    <row r="43" spans="1:8" ht="13.95" customHeight="1">
      <c r="A43" s="1453" t="s">
        <v>51</v>
      </c>
      <c r="B43" s="218">
        <v>52</v>
      </c>
      <c r="C43" s="1457" t="s">
        <v>417</v>
      </c>
      <c r="D43" s="287"/>
      <c r="E43" s="291"/>
      <c r="F43" s="291"/>
      <c r="G43" s="291">
        <f t="shared" ref="G43" si="4">SUM(G40:G42)</f>
        <v>3</v>
      </c>
      <c r="H43" s="285"/>
    </row>
    <row r="44" spans="1:8" ht="13.95" customHeight="1">
      <c r="A44" s="1453" t="s">
        <v>51</v>
      </c>
      <c r="B44" s="218">
        <v>60</v>
      </c>
      <c r="C44" s="1457" t="s">
        <v>564</v>
      </c>
      <c r="D44" s="287"/>
      <c r="E44" s="285"/>
      <c r="F44" s="285"/>
      <c r="G44" s="285">
        <f t="shared" ref="G44" si="5">G43</f>
        <v>3</v>
      </c>
      <c r="H44" s="285"/>
    </row>
    <row r="45" spans="1:8" ht="13.95" customHeight="1">
      <c r="A45" s="1453" t="s">
        <v>51</v>
      </c>
      <c r="B45" s="1295">
        <v>80.001000000000005</v>
      </c>
      <c r="C45" s="92" t="s">
        <v>31</v>
      </c>
      <c r="D45" s="285"/>
      <c r="E45" s="288"/>
      <c r="F45" s="288"/>
      <c r="G45" s="288">
        <f t="shared" ref="G45" si="6">G32+G36+G44</f>
        <v>63214</v>
      </c>
      <c r="H45" s="285"/>
    </row>
    <row r="46" spans="1:8" ht="13.95" customHeight="1">
      <c r="A46" s="1453" t="s">
        <v>51</v>
      </c>
      <c r="B46" s="85">
        <v>80</v>
      </c>
      <c r="C46" s="1457" t="s">
        <v>43</v>
      </c>
      <c r="D46" s="110"/>
      <c r="E46" s="288"/>
      <c r="F46" s="288"/>
      <c r="G46" s="288">
        <f t="shared" ref="G46" si="7">G45</f>
        <v>63214</v>
      </c>
      <c r="H46" s="110"/>
    </row>
    <row r="47" spans="1:8" ht="13.95" customHeight="1">
      <c r="A47" s="1453" t="s">
        <v>51</v>
      </c>
      <c r="B47" s="91">
        <v>2801</v>
      </c>
      <c r="C47" s="92" t="s">
        <v>652</v>
      </c>
      <c r="D47" s="110"/>
      <c r="E47" s="288"/>
      <c r="F47" s="288"/>
      <c r="G47" s="288">
        <f>G46+G26</f>
        <v>63216</v>
      </c>
      <c r="H47" s="110"/>
    </row>
    <row r="48" spans="1:8" ht="13.95" customHeight="1">
      <c r="A48" s="1453"/>
      <c r="B48" s="91"/>
      <c r="C48" s="92"/>
      <c r="D48" s="110"/>
      <c r="E48" s="807"/>
      <c r="F48" s="807"/>
      <c r="G48" s="1010"/>
      <c r="H48" s="110"/>
    </row>
    <row r="49" spans="1:8" ht="13.95" customHeight="1">
      <c r="A49" s="1453" t="s">
        <v>56</v>
      </c>
      <c r="B49" s="91">
        <v>2810</v>
      </c>
      <c r="C49" s="92" t="s">
        <v>658</v>
      </c>
      <c r="D49" s="124"/>
      <c r="E49" s="863"/>
      <c r="F49" s="863"/>
      <c r="G49" s="95"/>
      <c r="H49" s="95"/>
    </row>
    <row r="50" spans="1:8" ht="13.95" customHeight="1">
      <c r="A50" s="1453"/>
      <c r="B50" s="85">
        <v>60</v>
      </c>
      <c r="C50" s="1457" t="s">
        <v>121</v>
      </c>
      <c r="D50" s="124"/>
      <c r="E50" s="742"/>
      <c r="F50" s="742"/>
      <c r="G50" s="124"/>
      <c r="H50" s="124"/>
    </row>
    <row r="51" spans="1:8" ht="13.95" customHeight="1">
      <c r="A51" s="1453"/>
      <c r="B51" s="112">
        <v>60.8</v>
      </c>
      <c r="C51" s="92" t="s">
        <v>17</v>
      </c>
      <c r="D51" s="124"/>
      <c r="E51" s="863"/>
      <c r="F51" s="863"/>
      <c r="G51" s="95"/>
      <c r="H51" s="95"/>
    </row>
    <row r="52" spans="1:8" ht="13.95" customHeight="1">
      <c r="A52" s="1453"/>
      <c r="B52" s="85">
        <v>62</v>
      </c>
      <c r="C52" s="1457" t="s">
        <v>659</v>
      </c>
      <c r="D52" s="124"/>
      <c r="E52" s="742"/>
      <c r="F52" s="742"/>
      <c r="G52" s="124"/>
      <c r="H52" s="124"/>
    </row>
    <row r="53" spans="1:8" ht="13.95" customHeight="1">
      <c r="A53" s="1296"/>
      <c r="B53" s="117" t="s">
        <v>419</v>
      </c>
      <c r="C53" s="1457" t="s">
        <v>660</v>
      </c>
      <c r="D53" s="330"/>
      <c r="E53" s="365"/>
      <c r="F53" s="331"/>
      <c r="G53" s="291">
        <v>11564</v>
      </c>
      <c r="H53" s="285"/>
    </row>
    <row r="54" spans="1:8" ht="13.95" customHeight="1">
      <c r="A54" s="1453" t="s">
        <v>51</v>
      </c>
      <c r="B54" s="85">
        <v>62</v>
      </c>
      <c r="C54" s="1457" t="s">
        <v>659</v>
      </c>
      <c r="D54" s="287"/>
      <c r="E54" s="291"/>
      <c r="F54" s="290"/>
      <c r="G54" s="291">
        <f>G53</f>
        <v>11564</v>
      </c>
      <c r="H54" s="285"/>
    </row>
    <row r="55" spans="1:8" ht="13.95" customHeight="1">
      <c r="A55" s="1453" t="s">
        <v>51</v>
      </c>
      <c r="B55" s="112">
        <v>60.8</v>
      </c>
      <c r="C55" s="92" t="s">
        <v>17</v>
      </c>
      <c r="D55" s="330"/>
      <c r="E55" s="365"/>
      <c r="F55" s="331"/>
      <c r="G55" s="365">
        <f>G54</f>
        <v>11564</v>
      </c>
      <c r="H55" s="334"/>
    </row>
    <row r="56" spans="1:8" ht="13.95" customHeight="1">
      <c r="A56" s="1453" t="s">
        <v>51</v>
      </c>
      <c r="B56" s="85">
        <v>60</v>
      </c>
      <c r="C56" s="1457" t="s">
        <v>121</v>
      </c>
      <c r="D56" s="287"/>
      <c r="E56" s="286"/>
      <c r="F56" s="294"/>
      <c r="G56" s="286">
        <f>G55</f>
        <v>11564</v>
      </c>
      <c r="H56" s="286"/>
    </row>
    <row r="57" spans="1:8" ht="13.95" customHeight="1">
      <c r="A57" s="1453" t="s">
        <v>51</v>
      </c>
      <c r="B57" s="91">
        <v>2810</v>
      </c>
      <c r="C57" s="92" t="s">
        <v>658</v>
      </c>
      <c r="D57" s="287"/>
      <c r="E57" s="288"/>
      <c r="F57" s="292"/>
      <c r="G57" s="288">
        <f>G56</f>
        <v>11564</v>
      </c>
      <c r="H57" s="285"/>
    </row>
    <row r="58" spans="1:8" ht="13.95" customHeight="1">
      <c r="A58" s="102" t="s">
        <v>51</v>
      </c>
      <c r="B58" s="116"/>
      <c r="C58" s="103" t="s">
        <v>55</v>
      </c>
      <c r="D58" s="288"/>
      <c r="E58" s="288"/>
      <c r="F58" s="288"/>
      <c r="G58" s="288">
        <f t="shared" ref="G58" si="8">+G47+G57</f>
        <v>74780</v>
      </c>
      <c r="H58" s="285"/>
    </row>
    <row r="59" spans="1:8" ht="10.199999999999999" customHeight="1">
      <c r="A59" s="1453"/>
      <c r="B59" s="85"/>
      <c r="C59" s="92"/>
      <c r="D59" s="110"/>
      <c r="E59" s="287"/>
      <c r="F59" s="287"/>
      <c r="G59" s="110"/>
      <c r="H59" s="110"/>
    </row>
    <row r="60" spans="1:8" ht="13.5" customHeight="1">
      <c r="A60" s="1453"/>
      <c r="B60" s="85"/>
      <c r="C60" s="92" t="s">
        <v>11</v>
      </c>
      <c r="D60" s="110"/>
      <c r="E60" s="287"/>
      <c r="F60" s="287"/>
      <c r="G60" s="110"/>
      <c r="H60" s="110"/>
    </row>
    <row r="61" spans="1:8" ht="13.5" customHeight="1">
      <c r="A61" s="1453" t="s">
        <v>56</v>
      </c>
      <c r="B61" s="91">
        <v>4801</v>
      </c>
      <c r="C61" s="92" t="s">
        <v>74</v>
      </c>
      <c r="D61" s="1007"/>
      <c r="E61" s="329"/>
      <c r="F61" s="329"/>
      <c r="G61" s="1007"/>
      <c r="H61" s="1007"/>
    </row>
    <row r="62" spans="1:8" ht="14.4" customHeight="1">
      <c r="A62" s="1453"/>
      <c r="B62" s="111">
        <v>5</v>
      </c>
      <c r="C62" s="1457" t="s">
        <v>40</v>
      </c>
      <c r="D62" s="1007"/>
      <c r="E62" s="329"/>
      <c r="F62" s="329"/>
      <c r="G62" s="1007"/>
      <c r="H62" s="1007"/>
    </row>
    <row r="63" spans="1:8" ht="14.4" customHeight="1">
      <c r="A63" s="1453"/>
      <c r="B63" s="112">
        <v>5.8</v>
      </c>
      <c r="C63" s="92" t="s">
        <v>17</v>
      </c>
      <c r="D63" s="1007"/>
      <c r="E63" s="330"/>
      <c r="F63" s="330"/>
      <c r="G63" s="1007"/>
      <c r="H63" s="1007"/>
    </row>
    <row r="64" spans="1:8" ht="27" customHeight="1">
      <c r="A64" s="1453"/>
      <c r="B64" s="111">
        <v>46</v>
      </c>
      <c r="C64" s="1706" t="s">
        <v>115</v>
      </c>
      <c r="D64" s="1706"/>
      <c r="E64" s="330"/>
      <c r="F64" s="330"/>
      <c r="G64" s="1007"/>
      <c r="H64" s="1007"/>
    </row>
    <row r="65" spans="1:8" ht="29.4" customHeight="1">
      <c r="A65" s="1453"/>
      <c r="B65" s="111">
        <v>83</v>
      </c>
      <c r="C65" s="1706" t="s">
        <v>661</v>
      </c>
      <c r="D65" s="1706"/>
      <c r="E65" s="287"/>
      <c r="F65" s="330"/>
      <c r="G65" s="287"/>
      <c r="H65" s="287"/>
    </row>
    <row r="66" spans="1:8" ht="14.4" customHeight="1">
      <c r="A66" s="85" t="s">
        <v>307</v>
      </c>
      <c r="B66" s="111" t="s">
        <v>921</v>
      </c>
      <c r="C66" s="1706" t="s">
        <v>219</v>
      </c>
      <c r="D66" s="1706"/>
      <c r="E66" s="291"/>
      <c r="F66" s="331"/>
      <c r="G66" s="291">
        <v>218</v>
      </c>
      <c r="H66" s="287"/>
    </row>
    <row r="67" spans="1:8" ht="26.4">
      <c r="A67" s="85" t="s">
        <v>51</v>
      </c>
      <c r="B67" s="111">
        <v>83</v>
      </c>
      <c r="C67" s="1559" t="s">
        <v>661</v>
      </c>
      <c r="D67" s="330"/>
      <c r="E67" s="291"/>
      <c r="F67" s="331"/>
      <c r="G67" s="291">
        <f>SUM(G66)</f>
        <v>218</v>
      </c>
      <c r="H67" s="287"/>
    </row>
    <row r="68" spans="1:8">
      <c r="A68" s="85"/>
      <c r="B68" s="111"/>
      <c r="C68" s="1559"/>
      <c r="D68" s="330"/>
      <c r="E68" s="285"/>
      <c r="F68" s="330"/>
      <c r="G68" s="285"/>
      <c r="H68" s="287"/>
    </row>
    <row r="69" spans="1:8" ht="43.2" customHeight="1">
      <c r="A69" s="85"/>
      <c r="B69" s="111">
        <v>87</v>
      </c>
      <c r="C69" s="1706" t="s">
        <v>1038</v>
      </c>
      <c r="D69" s="1706"/>
      <c r="E69" s="285"/>
      <c r="F69" s="330"/>
      <c r="G69" s="285"/>
      <c r="H69" s="287"/>
    </row>
    <row r="70" spans="1:8" ht="14.4" customHeight="1">
      <c r="A70" s="85" t="s">
        <v>307</v>
      </c>
      <c r="B70" s="111" t="s">
        <v>1037</v>
      </c>
      <c r="C70" s="1706" t="s">
        <v>219</v>
      </c>
      <c r="D70" s="1706"/>
      <c r="E70" s="291"/>
      <c r="F70" s="331"/>
      <c r="G70" s="291">
        <v>10000</v>
      </c>
      <c r="H70" s="287"/>
    </row>
    <row r="71" spans="1:8" ht="42.6" customHeight="1">
      <c r="A71" s="924" t="s">
        <v>51</v>
      </c>
      <c r="B71" s="1294">
        <v>87</v>
      </c>
      <c r="C71" s="1735" t="s">
        <v>1036</v>
      </c>
      <c r="D71" s="1735"/>
      <c r="E71" s="291"/>
      <c r="F71" s="331"/>
      <c r="G71" s="291">
        <f>G70</f>
        <v>10000</v>
      </c>
      <c r="H71" s="287"/>
    </row>
    <row r="72" spans="1:8" ht="27" customHeight="1">
      <c r="A72" s="1453" t="s">
        <v>51</v>
      </c>
      <c r="B72" s="111">
        <v>46</v>
      </c>
      <c r="C72" s="1457" t="s">
        <v>115</v>
      </c>
      <c r="D72" s="287"/>
      <c r="E72" s="291"/>
      <c r="F72" s="290"/>
      <c r="G72" s="291">
        <f>G71+G67</f>
        <v>10218</v>
      </c>
      <c r="H72" s="285"/>
    </row>
    <row r="73" spans="1:8">
      <c r="A73" s="1453"/>
      <c r="B73" s="111"/>
      <c r="C73" s="1457"/>
      <c r="D73" s="1007"/>
      <c r="E73" s="329"/>
      <c r="F73" s="329"/>
      <c r="G73" s="1007"/>
      <c r="H73" s="1007"/>
    </row>
    <row r="74" spans="1:8" ht="13.95" customHeight="1">
      <c r="A74" s="1453"/>
      <c r="B74" s="85">
        <v>63</v>
      </c>
      <c r="C74" s="1706" t="s">
        <v>662</v>
      </c>
      <c r="D74" s="1706"/>
      <c r="E74" s="287"/>
      <c r="F74" s="287"/>
      <c r="G74" s="110"/>
      <c r="H74" s="110"/>
    </row>
    <row r="75" spans="1:8" ht="13.95" customHeight="1">
      <c r="A75" s="1453"/>
      <c r="B75" s="85" t="s">
        <v>239</v>
      </c>
      <c r="C75" s="1457" t="s">
        <v>2</v>
      </c>
      <c r="D75" s="287"/>
      <c r="E75" s="291"/>
      <c r="F75" s="290"/>
      <c r="G75" s="291">
        <v>5000</v>
      </c>
      <c r="H75" s="285"/>
    </row>
    <row r="76" spans="1:8" ht="13.95" customHeight="1">
      <c r="A76" s="1553" t="s">
        <v>51</v>
      </c>
      <c r="B76" s="85">
        <v>63</v>
      </c>
      <c r="C76" s="1706" t="s">
        <v>662</v>
      </c>
      <c r="D76" s="1706"/>
      <c r="E76" s="291"/>
      <c r="F76" s="290"/>
      <c r="G76" s="291">
        <f>G75</f>
        <v>5000</v>
      </c>
      <c r="H76" s="285"/>
    </row>
    <row r="77" spans="1:8" ht="12" customHeight="1">
      <c r="A77" s="1453"/>
      <c r="B77" s="85"/>
      <c r="C77" s="1457"/>
      <c r="D77" s="110"/>
      <c r="E77" s="287"/>
      <c r="F77" s="287"/>
      <c r="G77" s="110"/>
      <c r="H77" s="110"/>
    </row>
    <row r="78" spans="1:8">
      <c r="A78" s="1453"/>
      <c r="B78" s="85">
        <v>87</v>
      </c>
      <c r="C78" s="1457" t="s">
        <v>507</v>
      </c>
      <c r="D78" s="110"/>
      <c r="E78" s="287"/>
      <c r="F78" s="287"/>
      <c r="G78" s="110"/>
      <c r="H78" s="110"/>
    </row>
    <row r="79" spans="1:8" ht="13.95" customHeight="1">
      <c r="A79" s="1453"/>
      <c r="B79" s="85" t="s">
        <v>664</v>
      </c>
      <c r="C79" s="1457" t="s">
        <v>2</v>
      </c>
      <c r="D79" s="287"/>
      <c r="E79" s="291"/>
      <c r="F79" s="290"/>
      <c r="G79" s="291">
        <v>28030</v>
      </c>
      <c r="H79" s="285" t="s">
        <v>303</v>
      </c>
    </row>
    <row r="80" spans="1:8" ht="13.95" customHeight="1">
      <c r="A80" s="1553" t="s">
        <v>51</v>
      </c>
      <c r="B80" s="85">
        <v>87</v>
      </c>
      <c r="C80" s="1559" t="s">
        <v>507</v>
      </c>
      <c r="D80" s="287"/>
      <c r="E80" s="291"/>
      <c r="F80" s="290"/>
      <c r="G80" s="291">
        <f>G79</f>
        <v>28030</v>
      </c>
      <c r="H80" s="285"/>
    </row>
    <row r="81" spans="1:8">
      <c r="A81" s="1453"/>
      <c r="B81" s="85"/>
      <c r="C81" s="1457"/>
      <c r="D81" s="285"/>
      <c r="E81" s="287"/>
      <c r="F81" s="287"/>
      <c r="G81" s="110"/>
      <c r="H81" s="110"/>
    </row>
    <row r="82" spans="1:8" ht="13.2" customHeight="1">
      <c r="A82" s="1453"/>
      <c r="B82" s="85">
        <v>96</v>
      </c>
      <c r="C82" s="1457" t="s">
        <v>665</v>
      </c>
      <c r="D82" s="287"/>
      <c r="E82" s="287"/>
      <c r="F82" s="287"/>
      <c r="G82" s="285"/>
      <c r="H82" s="285"/>
    </row>
    <row r="83" spans="1:8" ht="13.95" customHeight="1">
      <c r="A83" s="1453"/>
      <c r="B83" s="85" t="s">
        <v>666</v>
      </c>
      <c r="C83" s="1457" t="s">
        <v>663</v>
      </c>
      <c r="D83" s="287"/>
      <c r="E83" s="291"/>
      <c r="F83" s="290"/>
      <c r="G83" s="291">
        <v>5000</v>
      </c>
      <c r="H83" s="287"/>
    </row>
    <row r="84" spans="1:8" ht="13.95" customHeight="1">
      <c r="A84" s="1553" t="s">
        <v>51</v>
      </c>
      <c r="B84" s="85">
        <v>96</v>
      </c>
      <c r="C84" s="1559" t="s">
        <v>665</v>
      </c>
      <c r="D84" s="287"/>
      <c r="E84" s="291"/>
      <c r="F84" s="290"/>
      <c r="G84" s="291">
        <f>G83</f>
        <v>5000</v>
      </c>
      <c r="H84" s="287"/>
    </row>
    <row r="85" spans="1:8">
      <c r="A85" s="1453" t="s">
        <v>51</v>
      </c>
      <c r="B85" s="112">
        <v>5.8</v>
      </c>
      <c r="C85" s="92" t="s">
        <v>17</v>
      </c>
      <c r="D85" s="287"/>
      <c r="E85" s="291"/>
      <c r="F85" s="291"/>
      <c r="G85" s="291">
        <f>G72+G76+G80+G84</f>
        <v>48248</v>
      </c>
      <c r="H85" s="285"/>
    </row>
    <row r="86" spans="1:8">
      <c r="A86" s="1453" t="s">
        <v>51</v>
      </c>
      <c r="B86" s="1297">
        <v>5</v>
      </c>
      <c r="C86" s="1457" t="s">
        <v>40</v>
      </c>
      <c r="D86" s="287"/>
      <c r="E86" s="288"/>
      <c r="F86" s="292"/>
      <c r="G86" s="288">
        <f t="shared" ref="G86" si="9">G85</f>
        <v>48248</v>
      </c>
      <c r="H86" s="285"/>
    </row>
    <row r="87" spans="1:8" ht="13.95" customHeight="1">
      <c r="A87" s="1456" t="s">
        <v>51</v>
      </c>
      <c r="B87" s="91">
        <v>4801</v>
      </c>
      <c r="C87" s="92" t="s">
        <v>74</v>
      </c>
      <c r="D87" s="290"/>
      <c r="E87" s="288"/>
      <c r="F87" s="288"/>
      <c r="G87" s="288">
        <f t="shared" ref="G87" si="10">G86</f>
        <v>48248</v>
      </c>
      <c r="H87" s="285"/>
    </row>
    <row r="88" spans="1:8" ht="13.95" customHeight="1">
      <c r="A88" s="102" t="s">
        <v>51</v>
      </c>
      <c r="B88" s="116"/>
      <c r="C88" s="103" t="s">
        <v>11</v>
      </c>
      <c r="D88" s="290"/>
      <c r="E88" s="288"/>
      <c r="F88" s="292"/>
      <c r="G88" s="288">
        <f t="shared" ref="G88" si="11">G87</f>
        <v>48248</v>
      </c>
      <c r="H88" s="285"/>
    </row>
    <row r="89" spans="1:8" ht="13.95" customHeight="1">
      <c r="A89" s="102" t="s">
        <v>51</v>
      </c>
      <c r="B89" s="116"/>
      <c r="C89" s="103" t="s">
        <v>52</v>
      </c>
      <c r="D89" s="996"/>
      <c r="E89" s="288"/>
      <c r="F89" s="292"/>
      <c r="G89" s="996">
        <f>G88+G58</f>
        <v>123028</v>
      </c>
      <c r="H89" s="110"/>
    </row>
    <row r="90" spans="1:8" ht="13.95" customHeight="1">
      <c r="A90" s="1017" t="s">
        <v>307</v>
      </c>
      <c r="B90" s="1298" t="s">
        <v>963</v>
      </c>
      <c r="C90" s="1018"/>
      <c r="D90" s="1010"/>
      <c r="E90" s="806"/>
      <c r="F90" s="807"/>
      <c r="G90" s="1010"/>
      <c r="H90" s="110"/>
    </row>
    <row r="91" spans="1:8" ht="15" customHeight="1">
      <c r="A91" s="1734" t="s">
        <v>304</v>
      </c>
      <c r="B91" s="1734"/>
      <c r="C91" s="1734"/>
      <c r="D91" s="1734"/>
      <c r="E91" s="1734"/>
      <c r="F91" s="1734"/>
      <c r="G91" s="1734"/>
      <c r="H91" s="1458"/>
    </row>
    <row r="92" spans="1:8" ht="55.2" customHeight="1">
      <c r="A92" s="625" t="s">
        <v>303</v>
      </c>
      <c r="B92" s="1680" t="s">
        <v>1064</v>
      </c>
      <c r="C92" s="1680"/>
      <c r="D92" s="1680"/>
      <c r="E92" s="1680"/>
      <c r="F92" s="1680"/>
      <c r="G92" s="1680"/>
      <c r="H92" s="1458"/>
    </row>
    <row r="93" spans="1:8" s="104" customFormat="1" ht="31.2" customHeight="1">
      <c r="A93" s="1657"/>
      <c r="B93" s="1657"/>
      <c r="C93" s="1657"/>
      <c r="D93" s="1657"/>
      <c r="E93" s="1657"/>
      <c r="F93" s="1657"/>
      <c r="G93" s="1657"/>
      <c r="H93" s="1657"/>
    </row>
    <row r="94" spans="1:8" s="104" customFormat="1" ht="31.2" customHeight="1">
      <c r="A94" s="1657"/>
      <c r="B94" s="1657"/>
      <c r="C94" s="1657"/>
      <c r="D94" s="1657"/>
      <c r="E94" s="1657"/>
      <c r="F94" s="1657"/>
      <c r="G94" s="1657"/>
      <c r="H94" s="1657"/>
    </row>
    <row r="95" spans="1:8" s="104" customFormat="1">
      <c r="A95" s="1650"/>
      <c r="B95" s="1663"/>
      <c r="C95" s="1663"/>
      <c r="D95" s="1663"/>
      <c r="E95" s="1663"/>
      <c r="F95" s="1663"/>
      <c r="G95" s="1663"/>
      <c r="H95" s="1644"/>
    </row>
    <row r="96" spans="1:8" s="104" customFormat="1">
      <c r="A96" s="1650"/>
      <c r="B96" s="85"/>
      <c r="C96" s="1012"/>
      <c r="D96" s="110"/>
      <c r="E96" s="110"/>
      <c r="F96" s="110"/>
      <c r="G96" s="110"/>
      <c r="H96" s="110"/>
    </row>
    <row r="97" spans="1:8" s="104" customFormat="1">
      <c r="A97" s="1650"/>
      <c r="B97" s="85"/>
      <c r="C97" s="1012"/>
      <c r="D97" s="1345"/>
      <c r="E97" s="613"/>
      <c r="F97" s="1345"/>
      <c r="G97" s="613"/>
      <c r="H97" s="613"/>
    </row>
    <row r="98" spans="1:8" s="104" customFormat="1">
      <c r="A98" s="1650"/>
      <c r="B98" s="85"/>
      <c r="C98" s="1012"/>
      <c r="D98" s="247"/>
      <c r="E98" s="247"/>
      <c r="F98" s="247"/>
      <c r="G98" s="247"/>
      <c r="H98" s="247"/>
    </row>
    <row r="99" spans="1:8" s="104" customFormat="1">
      <c r="A99" s="1650"/>
      <c r="B99" s="85"/>
      <c r="C99" s="1012"/>
      <c r="D99" s="134"/>
      <c r="E99" s="134"/>
      <c r="F99" s="134"/>
      <c r="G99" s="134"/>
      <c r="H99" s="134"/>
    </row>
    <row r="100" spans="1:8" s="104" customFormat="1">
      <c r="A100" s="1650"/>
      <c r="B100" s="85"/>
      <c r="C100" s="1777"/>
      <c r="D100" s="232"/>
      <c r="E100" s="232"/>
      <c r="F100" s="232"/>
      <c r="G100" s="232"/>
      <c r="H100" s="232"/>
    </row>
    <row r="101" spans="1:8" s="104" customFormat="1">
      <c r="A101" s="1650"/>
      <c r="B101" s="85"/>
      <c r="C101" s="1012"/>
      <c r="D101" s="113"/>
      <c r="E101" s="113"/>
      <c r="F101" s="113"/>
      <c r="G101" s="113"/>
      <c r="H101" s="113"/>
    </row>
    <row r="102" spans="1:8" s="104" customFormat="1">
      <c r="A102" s="1650"/>
      <c r="B102" s="85"/>
      <c r="C102" s="1777"/>
      <c r="D102" s="113"/>
      <c r="E102" s="113"/>
      <c r="F102" s="113"/>
      <c r="G102" s="113"/>
      <c r="H102" s="113"/>
    </row>
    <row r="103" spans="1:8">
      <c r="C103" s="1015"/>
      <c r="F103" s="97"/>
      <c r="G103" s="97"/>
      <c r="H103" s="97"/>
    </row>
    <row r="104" spans="1:8">
      <c r="C104" s="1015"/>
      <c r="F104" s="97"/>
      <c r="G104" s="97"/>
      <c r="H104" s="97"/>
    </row>
    <row r="105" spans="1:8">
      <c r="C105" s="1015"/>
      <c r="F105" s="97"/>
      <c r="G105" s="97"/>
      <c r="H105" s="97"/>
    </row>
    <row r="106" spans="1:8">
      <c r="F106" s="97"/>
      <c r="G106" s="97"/>
      <c r="H106" s="97"/>
    </row>
    <row r="116" spans="3:8">
      <c r="F116" s="97"/>
      <c r="G116" s="97"/>
      <c r="H116" s="97"/>
    </row>
    <row r="124" spans="3:8">
      <c r="C124" s="83"/>
      <c r="D124" s="83"/>
    </row>
    <row r="125" spans="3:8">
      <c r="C125" s="83"/>
      <c r="D125" s="83"/>
    </row>
    <row r="126" spans="3:8">
      <c r="C126" s="83"/>
      <c r="D126" s="83"/>
    </row>
    <row r="127" spans="3:8">
      <c r="C127" s="83"/>
      <c r="D127" s="83"/>
    </row>
    <row r="128" spans="3:8">
      <c r="C128" s="83"/>
      <c r="D128" s="83"/>
    </row>
    <row r="129" spans="3:4">
      <c r="C129" s="83"/>
      <c r="D129" s="83"/>
    </row>
    <row r="130" spans="3:4">
      <c r="C130" s="83"/>
      <c r="D130" s="83"/>
    </row>
    <row r="131" spans="3:4">
      <c r="C131" s="83"/>
      <c r="D131" s="83"/>
    </row>
  </sheetData>
  <autoFilter ref="A14:H92"/>
  <mergeCells count="15">
    <mergeCell ref="C64:D64"/>
    <mergeCell ref="C65:D65"/>
    <mergeCell ref="C66:D66"/>
    <mergeCell ref="C69:D69"/>
    <mergeCell ref="C70:D70"/>
    <mergeCell ref="B95:G95"/>
    <mergeCell ref="A1:G1"/>
    <mergeCell ref="A2:G2"/>
    <mergeCell ref="A3:G3"/>
    <mergeCell ref="B4:G4"/>
    <mergeCell ref="A91:G91"/>
    <mergeCell ref="B92:G92"/>
    <mergeCell ref="C71:D71"/>
    <mergeCell ref="C74:D74"/>
    <mergeCell ref="C76:D76"/>
  </mergeCells>
  <printOptions horizontalCentered="1"/>
  <pageMargins left="0.98425196850393704" right="0.98425196850393704" top="0.78740157480314965" bottom="3.9370078740157481" header="0.51181102362204722" footer="3.3464566929133861"/>
  <pageSetup paperSize="9" scale="93" firstPageNumber="45" orientation="portrait" blackAndWhite="1" useFirstPageNumber="1" r:id="rId1"/>
  <headerFooter alignWithMargins="0">
    <oddHeader xml:space="preserve">&amp;C   </oddHeader>
    <oddFooter>&amp;C&amp;"Times New Roman,Bold"&amp;P</oddFooter>
  </headerFooter>
</worksheet>
</file>

<file path=xl/worksheets/sheet26.xml><?xml version="1.0" encoding="utf-8"?>
<worksheet xmlns="http://schemas.openxmlformats.org/spreadsheetml/2006/main" xmlns:r="http://schemas.openxmlformats.org/officeDocument/2006/relationships">
  <sheetPr syncVertical="1" syncRef="B19" transitionEvaluation="1">
    <tabColor rgb="FFFF0000"/>
  </sheetPr>
  <dimension ref="A1:V58"/>
  <sheetViews>
    <sheetView view="pageBreakPreview" topLeftCell="B19" zoomScaleSheetLayoutView="100" workbookViewId="0">
      <selection activeCell="B34" sqref="A34:XFD41"/>
    </sheetView>
  </sheetViews>
  <sheetFormatPr defaultColWidth="11" defaultRowHeight="13.2"/>
  <cols>
    <col min="1" max="1" width="5.6640625" style="80" customWidth="1"/>
    <col min="2" max="2" width="8.109375" style="48" customWidth="1"/>
    <col min="3" max="3" width="33.33203125" style="7" customWidth="1"/>
    <col min="4" max="4" width="7.33203125" style="8" customWidth="1"/>
    <col min="5" max="5" width="10.44140625" style="8" customWidth="1"/>
    <col min="6" max="6" width="9.5546875" style="7" customWidth="1"/>
    <col min="7" max="7" width="8.5546875" style="7" customWidth="1"/>
    <col min="8" max="8" width="3" style="7" customWidth="1"/>
    <col min="9" max="10" width="5.5546875" style="66" customWidth="1"/>
    <col min="11" max="11" width="5.44140625" style="66" customWidth="1"/>
    <col min="12" max="12" width="10.88671875" style="66" customWidth="1"/>
    <col min="13" max="13" width="11.88671875" style="66" customWidth="1"/>
    <col min="14" max="22" width="11" style="66"/>
    <col min="23" max="16384" width="11" style="7"/>
  </cols>
  <sheetData>
    <row r="1" spans="1:8">
      <c r="A1" s="1691" t="s">
        <v>667</v>
      </c>
      <c r="B1" s="1691"/>
      <c r="C1" s="1691"/>
      <c r="D1" s="1691"/>
      <c r="E1" s="1691"/>
      <c r="F1" s="1691"/>
      <c r="G1" s="1691"/>
      <c r="H1" s="901"/>
    </row>
    <row r="2" spans="1:8">
      <c r="A2" s="1691" t="s">
        <v>668</v>
      </c>
      <c r="B2" s="1691"/>
      <c r="C2" s="1691"/>
      <c r="D2" s="1691"/>
      <c r="E2" s="1691"/>
      <c r="F2" s="1691"/>
      <c r="G2" s="1691"/>
      <c r="H2" s="901"/>
    </row>
    <row r="3" spans="1:8">
      <c r="A3" s="1666" t="s">
        <v>865</v>
      </c>
      <c r="B3" s="1666"/>
      <c r="C3" s="1666"/>
      <c r="D3" s="1666"/>
      <c r="E3" s="1666"/>
      <c r="F3" s="1666"/>
      <c r="G3" s="1666"/>
      <c r="H3" s="880"/>
    </row>
    <row r="4" spans="1:8" ht="13.8">
      <c r="A4" s="31"/>
      <c r="B4" s="881"/>
      <c r="C4" s="881"/>
      <c r="D4" s="881"/>
      <c r="E4" s="881"/>
      <c r="F4" s="881"/>
      <c r="G4" s="881"/>
      <c r="H4" s="881"/>
    </row>
    <row r="5" spans="1:8">
      <c r="A5" s="31"/>
      <c r="B5" s="27"/>
      <c r="C5" s="27"/>
      <c r="D5" s="33"/>
      <c r="E5" s="34" t="s">
        <v>4</v>
      </c>
      <c r="F5" s="34" t="s">
        <v>5</v>
      </c>
      <c r="G5" s="34" t="s">
        <v>110</v>
      </c>
      <c r="H5" s="30"/>
    </row>
    <row r="6" spans="1:8">
      <c r="A6" s="31"/>
      <c r="B6" s="35" t="s">
        <v>6</v>
      </c>
      <c r="C6" s="27" t="s">
        <v>7</v>
      </c>
      <c r="D6" s="36" t="s">
        <v>52</v>
      </c>
      <c r="E6" s="29">
        <v>130330</v>
      </c>
      <c r="F6" s="621">
        <v>0</v>
      </c>
      <c r="G6" s="29">
        <f>SUM(E6:F6)</f>
        <v>130330</v>
      </c>
      <c r="H6" s="29"/>
    </row>
    <row r="7" spans="1:8">
      <c r="A7" s="31"/>
      <c r="B7" s="35" t="s">
        <v>8</v>
      </c>
      <c r="C7" s="37" t="s">
        <v>9</v>
      </c>
      <c r="D7" s="38"/>
      <c r="E7" s="30"/>
      <c r="F7" s="615"/>
      <c r="G7" s="30"/>
      <c r="H7" s="30"/>
    </row>
    <row r="8" spans="1:8">
      <c r="A8" s="31"/>
      <c r="B8" s="35"/>
      <c r="C8" s="37" t="s">
        <v>106</v>
      </c>
      <c r="D8" s="38" t="s">
        <v>52</v>
      </c>
      <c r="E8" s="632">
        <f>G26</f>
        <v>20935</v>
      </c>
      <c r="F8" s="1389">
        <v>0</v>
      </c>
      <c r="G8" s="30">
        <f>SUM(E8:F8)</f>
        <v>20935</v>
      </c>
      <c r="H8" s="30"/>
    </row>
    <row r="9" spans="1:8">
      <c r="A9" s="31"/>
      <c r="B9" s="39" t="s">
        <v>51</v>
      </c>
      <c r="C9" s="27" t="s">
        <v>20</v>
      </c>
      <c r="D9" s="40" t="s">
        <v>52</v>
      </c>
      <c r="E9" s="41">
        <f>SUM(E6:E8)</f>
        <v>151265</v>
      </c>
      <c r="F9" s="1387">
        <f>SUM(F6:F8)</f>
        <v>0</v>
      </c>
      <c r="G9" s="41">
        <f>SUM(E9:F9)</f>
        <v>151265</v>
      </c>
      <c r="H9" s="29"/>
    </row>
    <row r="10" spans="1:8">
      <c r="A10" s="31"/>
      <c r="B10" s="35"/>
      <c r="C10" s="27"/>
      <c r="D10" s="28"/>
      <c r="E10" s="28"/>
      <c r="F10" s="36"/>
      <c r="G10" s="28"/>
      <c r="H10" s="28"/>
    </row>
    <row r="11" spans="1:8">
      <c r="A11" s="31"/>
      <c r="B11" s="35" t="s">
        <v>21</v>
      </c>
      <c r="C11" s="27" t="s">
        <v>22</v>
      </c>
      <c r="D11" s="27"/>
      <c r="E11" s="27"/>
      <c r="F11" s="42"/>
      <c r="G11" s="27"/>
      <c r="H11" s="27"/>
    </row>
    <row r="12" spans="1:8" s="1" customFormat="1" ht="12.6" customHeight="1">
      <c r="A12" s="29"/>
      <c r="B12" s="619"/>
      <c r="C12" s="619"/>
      <c r="D12" s="619"/>
      <c r="E12" s="619"/>
      <c r="F12" s="619"/>
      <c r="G12" s="619"/>
      <c r="H12" s="619"/>
    </row>
    <row r="13" spans="1:8" s="1" customFormat="1" ht="13.8" thickBot="1">
      <c r="A13" s="43"/>
      <c r="B13" s="882"/>
      <c r="C13" s="882"/>
      <c r="D13" s="882"/>
      <c r="E13" s="882"/>
      <c r="F13" s="882"/>
      <c r="G13" s="882" t="s">
        <v>98</v>
      </c>
      <c r="H13" s="619"/>
    </row>
    <row r="14" spans="1:8" s="1" customFormat="1" ht="14.4" thickTop="1" thickBot="1">
      <c r="A14" s="43"/>
      <c r="B14" s="281"/>
      <c r="C14" s="281" t="s">
        <v>23</v>
      </c>
      <c r="D14" s="281"/>
      <c r="E14" s="281"/>
      <c r="F14" s="281"/>
      <c r="G14" s="44" t="s">
        <v>110</v>
      </c>
      <c r="H14" s="30"/>
    </row>
    <row r="15" spans="1:8" s="280" customFormat="1" ht="15" customHeight="1" thickTop="1">
      <c r="C15" s="1059" t="s">
        <v>55</v>
      </c>
      <c r="D15" s="373"/>
      <c r="E15" s="1040"/>
      <c r="F15" s="1040"/>
      <c r="G15" s="373"/>
      <c r="H15" s="373"/>
    </row>
    <row r="16" spans="1:8" s="280" customFormat="1" ht="15" customHeight="1">
      <c r="A16" s="280" t="s">
        <v>56</v>
      </c>
      <c r="B16" s="1083">
        <v>2058</v>
      </c>
      <c r="C16" s="1059" t="s">
        <v>669</v>
      </c>
      <c r="D16" s="373"/>
      <c r="E16" s="1040"/>
      <c r="F16" s="1040"/>
      <c r="G16" s="373"/>
      <c r="H16" s="373"/>
    </row>
    <row r="17" spans="1:22" s="280" customFormat="1" ht="15" customHeight="1">
      <c r="B17" s="1099">
        <v>0.10299999999999999</v>
      </c>
      <c r="C17" s="1062" t="s">
        <v>670</v>
      </c>
      <c r="D17" s="373"/>
      <c r="E17" s="1040"/>
      <c r="F17" s="1040"/>
      <c r="G17" s="373"/>
      <c r="H17" s="373"/>
    </row>
    <row r="18" spans="1:22" s="280" customFormat="1" ht="15" customHeight="1">
      <c r="B18" s="280">
        <v>60</v>
      </c>
      <c r="C18" s="1066" t="s">
        <v>671</v>
      </c>
      <c r="D18" s="373"/>
      <c r="E18" s="1040"/>
      <c r="F18" s="1040"/>
      <c r="G18" s="373"/>
      <c r="H18" s="373"/>
    </row>
    <row r="19" spans="1:22" s="280" customFormat="1" ht="15" customHeight="1">
      <c r="B19" s="1064" t="s">
        <v>468</v>
      </c>
      <c r="C19" s="1063" t="s">
        <v>361</v>
      </c>
      <c r="D19" s="376"/>
      <c r="E19" s="349"/>
      <c r="F19" s="1046"/>
      <c r="G19" s="379">
        <v>435</v>
      </c>
      <c r="H19" s="379" t="s">
        <v>303</v>
      </c>
    </row>
    <row r="20" spans="1:22" s="280" customFormat="1" ht="15" customHeight="1">
      <c r="B20" s="1065" t="s">
        <v>364</v>
      </c>
      <c r="C20" s="1066" t="s">
        <v>100</v>
      </c>
      <c r="D20" s="376"/>
      <c r="E20" s="349"/>
      <c r="F20" s="1046"/>
      <c r="G20" s="379">
        <v>700</v>
      </c>
      <c r="H20" s="379" t="s">
        <v>305</v>
      </c>
    </row>
    <row r="21" spans="1:22" s="280" customFormat="1" ht="15" customHeight="1">
      <c r="B21" s="1065" t="s">
        <v>557</v>
      </c>
      <c r="C21" s="1066" t="s">
        <v>397</v>
      </c>
      <c r="D21" s="376"/>
      <c r="E21" s="349"/>
      <c r="F21" s="1046"/>
      <c r="G21" s="379">
        <v>19800</v>
      </c>
      <c r="H21" s="379" t="s">
        <v>315</v>
      </c>
    </row>
    <row r="22" spans="1:22" s="280" customFormat="1" ht="15" customHeight="1">
      <c r="A22" s="280" t="s">
        <v>51</v>
      </c>
      <c r="B22" s="280">
        <v>60</v>
      </c>
      <c r="C22" s="1066" t="s">
        <v>671</v>
      </c>
      <c r="D22" s="376"/>
      <c r="E22" s="351"/>
      <c r="F22" s="1072"/>
      <c r="G22" s="351">
        <f>SUM(G19:G21)</f>
        <v>20935</v>
      </c>
      <c r="H22" s="353"/>
    </row>
    <row r="23" spans="1:22" s="280" customFormat="1" ht="15" customHeight="1">
      <c r="A23" s="280" t="s">
        <v>51</v>
      </c>
      <c r="B23" s="1094">
        <v>0.10299999999999999</v>
      </c>
      <c r="C23" s="1062" t="s">
        <v>670</v>
      </c>
      <c r="D23" s="376"/>
      <c r="E23" s="351"/>
      <c r="F23" s="1072"/>
      <c r="G23" s="1071">
        <f t="shared" ref="G23" si="0">+G22</f>
        <v>20935</v>
      </c>
      <c r="H23" s="376"/>
    </row>
    <row r="24" spans="1:22" s="280" customFormat="1" ht="15" customHeight="1">
      <c r="A24" s="280" t="s">
        <v>51</v>
      </c>
      <c r="B24" s="1083">
        <v>2058</v>
      </c>
      <c r="C24" s="1062" t="s">
        <v>669</v>
      </c>
      <c r="D24" s="379"/>
      <c r="E24" s="349"/>
      <c r="F24" s="1046"/>
      <c r="G24" s="379">
        <f t="shared" ref="G24" si="1">+G22</f>
        <v>20935</v>
      </c>
      <c r="H24" s="379"/>
    </row>
    <row r="25" spans="1:22" s="280" customFormat="1" ht="15" customHeight="1">
      <c r="A25" s="1102" t="s">
        <v>51</v>
      </c>
      <c r="B25" s="1102"/>
      <c r="C25" s="1070" t="s">
        <v>55</v>
      </c>
      <c r="D25" s="1071"/>
      <c r="E25" s="351"/>
      <c r="F25" s="1072"/>
      <c r="G25" s="1071">
        <f t="shared" ref="G25" si="2">G24</f>
        <v>20935</v>
      </c>
      <c r="H25" s="376"/>
    </row>
    <row r="26" spans="1:22" s="280" customFormat="1" ht="14.4" customHeight="1">
      <c r="A26" s="1102" t="s">
        <v>51</v>
      </c>
      <c r="B26" s="1102"/>
      <c r="C26" s="1140" t="s">
        <v>52</v>
      </c>
      <c r="D26" s="458"/>
      <c r="E26" s="458"/>
      <c r="F26" s="458"/>
      <c r="G26" s="458">
        <f t="shared" ref="G26" si="3">G25</f>
        <v>20935</v>
      </c>
      <c r="H26" s="382"/>
    </row>
    <row r="27" spans="1:22" s="280" customFormat="1" ht="14.4" customHeight="1">
      <c r="A27" s="1575"/>
      <c r="B27" s="1575"/>
      <c r="C27" s="1576"/>
      <c r="D27" s="382"/>
      <c r="E27" s="382"/>
      <c r="F27" s="382"/>
      <c r="G27" s="382"/>
      <c r="H27" s="382"/>
    </row>
    <row r="28" spans="1:22" s="763" customFormat="1" ht="16.2" customHeight="1">
      <c r="A28" s="1736" t="s">
        <v>306</v>
      </c>
      <c r="B28" s="1736"/>
      <c r="C28" s="1736"/>
      <c r="D28" s="769"/>
      <c r="E28" s="478"/>
      <c r="F28" s="769"/>
      <c r="G28" s="769"/>
      <c r="H28" s="769"/>
    </row>
    <row r="29" spans="1:22" ht="15" customHeight="1">
      <c r="A29" s="741" t="s">
        <v>303</v>
      </c>
      <c r="B29" s="1737" t="s">
        <v>953</v>
      </c>
      <c r="C29" s="1737"/>
      <c r="D29" s="1737"/>
      <c r="E29" s="1737"/>
      <c r="F29" s="1737"/>
      <c r="G29" s="1737"/>
      <c r="H29" s="900"/>
      <c r="R29" s="7"/>
      <c r="S29" s="7"/>
      <c r="T29" s="7"/>
      <c r="U29" s="7"/>
      <c r="V29" s="7"/>
    </row>
    <row r="30" spans="1:22" ht="15" customHeight="1">
      <c r="A30" s="741" t="s">
        <v>305</v>
      </c>
      <c r="B30" s="1737" t="s">
        <v>954</v>
      </c>
      <c r="C30" s="1737"/>
      <c r="D30" s="1737"/>
      <c r="E30" s="1737"/>
      <c r="F30" s="1737"/>
      <c r="G30" s="1737"/>
      <c r="H30" s="900"/>
      <c r="R30" s="7"/>
      <c r="S30" s="7"/>
      <c r="T30" s="7"/>
      <c r="U30" s="7"/>
      <c r="V30" s="7"/>
    </row>
    <row r="31" spans="1:22" ht="15" customHeight="1">
      <c r="A31" s="768" t="s">
        <v>315</v>
      </c>
      <c r="B31" s="1737" t="s">
        <v>977</v>
      </c>
      <c r="C31" s="1737"/>
      <c r="D31" s="1737"/>
      <c r="E31" s="1737"/>
      <c r="F31" s="1737"/>
      <c r="G31" s="1737"/>
      <c r="H31" s="1737"/>
    </row>
    <row r="32" spans="1:22">
      <c r="A32" s="131"/>
      <c r="B32" s="198"/>
      <c r="C32" s="467"/>
      <c r="D32" s="468"/>
      <c r="E32" s="469"/>
      <c r="F32" s="470"/>
      <c r="G32" s="468"/>
      <c r="H32" s="468"/>
    </row>
    <row r="33" spans="1:22">
      <c r="D33" s="47"/>
      <c r="E33" s="47"/>
      <c r="F33" s="47"/>
      <c r="G33" s="47"/>
      <c r="H33" s="47"/>
    </row>
    <row r="34" spans="1:22" s="70" customFormat="1">
      <c r="A34" s="1647"/>
      <c r="B34" s="52"/>
      <c r="D34" s="471"/>
      <c r="E34" s="471"/>
      <c r="F34" s="471"/>
      <c r="G34" s="471"/>
      <c r="H34" s="471"/>
      <c r="I34" s="755"/>
      <c r="J34" s="755"/>
      <c r="K34" s="755"/>
      <c r="L34" s="755"/>
      <c r="M34" s="755"/>
      <c r="N34" s="755"/>
      <c r="O34" s="755"/>
      <c r="P34" s="755"/>
      <c r="Q34" s="755"/>
      <c r="R34" s="755"/>
      <c r="S34" s="755"/>
      <c r="T34" s="755"/>
      <c r="U34" s="755"/>
      <c r="V34" s="755"/>
    </row>
    <row r="35" spans="1:22" s="70" customFormat="1">
      <c r="A35" s="1647"/>
      <c r="B35" s="52"/>
      <c r="D35" s="232"/>
      <c r="E35" s="232"/>
      <c r="F35" s="232"/>
      <c r="G35" s="232"/>
      <c r="H35" s="232"/>
      <c r="I35" s="755"/>
      <c r="J35" s="755"/>
      <c r="K35" s="755"/>
      <c r="L35" s="755"/>
      <c r="M35" s="755"/>
      <c r="N35" s="755"/>
      <c r="O35" s="755"/>
      <c r="P35" s="755"/>
      <c r="Q35" s="755"/>
      <c r="R35" s="755"/>
      <c r="S35" s="755"/>
      <c r="T35" s="755"/>
      <c r="U35" s="755"/>
      <c r="V35" s="755"/>
    </row>
    <row r="36" spans="1:22" s="70" customFormat="1">
      <c r="A36" s="1647"/>
      <c r="B36" s="52"/>
      <c r="C36" s="82"/>
      <c r="D36" s="232"/>
      <c r="E36" s="232"/>
      <c r="F36" s="232"/>
      <c r="G36" s="295"/>
      <c r="H36" s="295"/>
      <c r="I36" s="755"/>
      <c r="J36" s="755"/>
      <c r="K36" s="755"/>
      <c r="L36" s="755"/>
      <c r="M36" s="755"/>
      <c r="N36" s="755"/>
      <c r="O36" s="755"/>
      <c r="P36" s="755"/>
      <c r="Q36" s="755"/>
      <c r="R36" s="755"/>
      <c r="S36" s="755"/>
      <c r="T36" s="755"/>
      <c r="U36" s="755"/>
      <c r="V36" s="755"/>
    </row>
    <row r="37" spans="1:22" s="70" customFormat="1">
      <c r="A37" s="1647"/>
      <c r="B37" s="52"/>
      <c r="C37" s="82"/>
      <c r="D37" s="1345"/>
      <c r="E37" s="613"/>
      <c r="F37" s="1345"/>
      <c r="G37" s="613"/>
      <c r="H37" s="613"/>
      <c r="I37" s="755"/>
      <c r="J37" s="755"/>
      <c r="K37" s="755"/>
      <c r="L37" s="755"/>
      <c r="M37" s="755"/>
      <c r="N37" s="755"/>
      <c r="O37" s="755"/>
      <c r="P37" s="755"/>
      <c r="Q37" s="755"/>
      <c r="R37" s="755"/>
      <c r="S37" s="755"/>
      <c r="T37" s="755"/>
      <c r="U37" s="755"/>
      <c r="V37" s="755"/>
    </row>
    <row r="38" spans="1:22" s="70" customFormat="1">
      <c r="A38" s="1647"/>
      <c r="B38" s="52"/>
      <c r="C38" s="82"/>
      <c r="D38" s="59"/>
      <c r="E38" s="59"/>
      <c r="F38" s="59"/>
      <c r="G38" s="59"/>
      <c r="H38" s="59"/>
      <c r="I38" s="755"/>
      <c r="J38" s="755"/>
      <c r="K38" s="755"/>
      <c r="L38" s="755"/>
      <c r="M38" s="755"/>
      <c r="N38" s="755"/>
      <c r="O38" s="755"/>
      <c r="P38" s="755"/>
      <c r="Q38" s="755"/>
      <c r="R38" s="755"/>
      <c r="S38" s="755"/>
      <c r="T38" s="755"/>
      <c r="U38" s="755"/>
      <c r="V38" s="755"/>
    </row>
    <row r="39" spans="1:22" s="70" customFormat="1">
      <c r="A39" s="1647"/>
      <c r="B39" s="52"/>
      <c r="C39" s="82"/>
      <c r="D39" s="59"/>
      <c r="E39" s="59"/>
      <c r="F39" s="59"/>
      <c r="G39" s="59"/>
      <c r="H39" s="59"/>
      <c r="I39" s="755"/>
      <c r="J39" s="755"/>
      <c r="K39" s="755"/>
      <c r="L39" s="755"/>
      <c r="M39" s="755"/>
      <c r="N39" s="755"/>
      <c r="O39" s="755"/>
      <c r="P39" s="755"/>
      <c r="Q39" s="755"/>
      <c r="R39" s="755"/>
      <c r="S39" s="755"/>
      <c r="T39" s="755"/>
      <c r="U39" s="755"/>
      <c r="V39" s="755"/>
    </row>
    <row r="40" spans="1:22" s="70" customFormat="1">
      <c r="A40" s="1647"/>
      <c r="B40" s="52"/>
      <c r="C40" s="82"/>
      <c r="D40" s="59"/>
      <c r="E40" s="59"/>
      <c r="F40" s="59"/>
      <c r="G40" s="59"/>
      <c r="H40" s="59"/>
      <c r="I40" s="755"/>
      <c r="J40" s="755"/>
      <c r="K40" s="755"/>
      <c r="L40" s="755"/>
      <c r="M40" s="755"/>
      <c r="N40" s="755"/>
      <c r="O40" s="755"/>
      <c r="P40" s="755"/>
      <c r="Q40" s="755"/>
      <c r="R40" s="755"/>
      <c r="S40" s="755"/>
      <c r="T40" s="755"/>
      <c r="U40" s="755"/>
      <c r="V40" s="755"/>
    </row>
    <row r="41" spans="1:22" s="1328" customFormat="1">
      <c r="A41" s="1647"/>
      <c r="B41" s="52"/>
      <c r="C41" s="82"/>
      <c r="D41" s="59"/>
      <c r="E41" s="59"/>
      <c r="F41" s="59"/>
      <c r="G41" s="59"/>
      <c r="H41" s="59"/>
      <c r="I41" s="755"/>
      <c r="J41" s="755"/>
      <c r="K41" s="755"/>
      <c r="L41" s="755"/>
      <c r="M41" s="755"/>
      <c r="N41" s="755"/>
      <c r="O41" s="755"/>
      <c r="P41" s="755"/>
      <c r="Q41" s="755"/>
      <c r="R41" s="755"/>
      <c r="S41" s="755"/>
      <c r="T41" s="755"/>
      <c r="U41" s="755"/>
      <c r="V41" s="755"/>
    </row>
    <row r="42" spans="1:22" s="262" customFormat="1">
      <c r="A42" s="80"/>
      <c r="B42" s="48"/>
      <c r="C42" s="188"/>
      <c r="D42" s="47"/>
      <c r="E42" s="47"/>
      <c r="F42" s="47"/>
      <c r="G42" s="47"/>
      <c r="H42" s="47"/>
      <c r="I42" s="66"/>
      <c r="J42" s="66"/>
      <c r="K42" s="66"/>
      <c r="L42" s="66"/>
      <c r="M42" s="66"/>
      <c r="N42" s="66"/>
      <c r="O42" s="66"/>
      <c r="P42" s="66"/>
      <c r="Q42" s="66"/>
      <c r="R42" s="66"/>
      <c r="S42" s="66"/>
      <c r="T42" s="66"/>
      <c r="U42" s="66"/>
      <c r="V42" s="66"/>
    </row>
    <row r="43" spans="1:22" s="262" customFormat="1">
      <c r="A43" s="80"/>
      <c r="B43" s="48"/>
      <c r="C43" s="188"/>
      <c r="D43" s="47"/>
      <c r="E43" s="47"/>
      <c r="F43" s="47"/>
      <c r="G43" s="47"/>
      <c r="H43" s="47"/>
      <c r="I43" s="66"/>
      <c r="J43" s="66"/>
      <c r="K43" s="66"/>
      <c r="L43" s="66"/>
      <c r="M43" s="66"/>
      <c r="N43" s="66"/>
      <c r="O43" s="66"/>
      <c r="P43" s="66"/>
      <c r="Q43" s="66"/>
      <c r="R43" s="66"/>
      <c r="S43" s="66"/>
      <c r="T43" s="66"/>
      <c r="U43" s="66"/>
      <c r="V43" s="66"/>
    </row>
    <row r="44" spans="1:22" s="262" customFormat="1">
      <c r="A44" s="80"/>
      <c r="B44" s="48"/>
      <c r="C44" s="188"/>
      <c r="D44" s="47"/>
      <c r="E44" s="47"/>
      <c r="F44" s="47"/>
      <c r="G44" s="47"/>
      <c r="H44" s="47"/>
      <c r="I44" s="66"/>
      <c r="J44" s="66"/>
      <c r="K44" s="66"/>
      <c r="L44" s="66"/>
      <c r="M44" s="66"/>
      <c r="N44" s="66"/>
      <c r="O44" s="66"/>
      <c r="P44" s="66"/>
      <c r="Q44" s="66"/>
      <c r="R44" s="66"/>
      <c r="S44" s="66"/>
      <c r="T44" s="66"/>
      <c r="U44" s="66"/>
      <c r="V44" s="66"/>
    </row>
    <row r="45" spans="1:22" s="262" customFormat="1">
      <c r="A45" s="80"/>
      <c r="B45" s="48"/>
      <c r="C45" s="7"/>
      <c r="D45" s="47"/>
      <c r="E45" s="47"/>
      <c r="F45" s="47"/>
      <c r="G45" s="47"/>
      <c r="H45" s="47"/>
      <c r="I45" s="66"/>
      <c r="J45" s="66"/>
      <c r="K45" s="66"/>
      <c r="L45" s="66"/>
      <c r="M45" s="66"/>
      <c r="N45" s="66"/>
      <c r="O45" s="66"/>
      <c r="P45" s="66"/>
      <c r="Q45" s="66"/>
      <c r="R45" s="66"/>
      <c r="S45" s="66"/>
      <c r="T45" s="66"/>
      <c r="U45" s="66"/>
      <c r="V45" s="66"/>
    </row>
    <row r="46" spans="1:22" s="262" customFormat="1">
      <c r="A46" s="80"/>
      <c r="B46" s="48"/>
      <c r="C46" s="7"/>
      <c r="D46" s="47"/>
      <c r="E46" s="47"/>
      <c r="F46" s="47"/>
      <c r="G46" s="47"/>
      <c r="H46" s="47"/>
      <c r="I46" s="66"/>
      <c r="J46" s="66"/>
      <c r="K46" s="66"/>
      <c r="L46" s="66"/>
      <c r="M46" s="66"/>
      <c r="N46" s="66"/>
      <c r="O46" s="66"/>
      <c r="P46" s="66"/>
      <c r="Q46" s="66"/>
      <c r="R46" s="66"/>
      <c r="S46" s="66"/>
      <c r="T46" s="66"/>
      <c r="U46" s="66"/>
      <c r="V46" s="66"/>
    </row>
    <row r="47" spans="1:22" s="262" customFormat="1">
      <c r="A47" s="80"/>
      <c r="B47" s="48"/>
      <c r="C47" s="7"/>
      <c r="D47" s="59"/>
      <c r="E47" s="59"/>
      <c r="F47" s="59"/>
      <c r="G47" s="59"/>
      <c r="H47" s="59"/>
      <c r="I47" s="66"/>
      <c r="J47" s="66"/>
      <c r="K47" s="66"/>
      <c r="L47" s="66"/>
      <c r="M47" s="66"/>
      <c r="N47" s="66"/>
      <c r="O47" s="66"/>
      <c r="P47" s="66"/>
      <c r="Q47" s="66"/>
      <c r="R47" s="66"/>
      <c r="S47" s="66"/>
      <c r="T47" s="66"/>
      <c r="U47" s="66"/>
      <c r="V47" s="66"/>
    </row>
    <row r="48" spans="1:22" s="262" customFormat="1">
      <c r="A48" s="80"/>
      <c r="B48" s="48"/>
      <c r="C48" s="7"/>
      <c r="D48" s="47"/>
      <c r="E48" s="47"/>
      <c r="F48" s="47"/>
      <c r="G48" s="47"/>
      <c r="H48" s="47"/>
      <c r="I48" s="66"/>
      <c r="J48" s="66"/>
      <c r="K48" s="66"/>
      <c r="L48" s="66"/>
      <c r="M48" s="66"/>
      <c r="N48" s="66"/>
      <c r="O48" s="66"/>
      <c r="P48" s="66"/>
      <c r="Q48" s="66"/>
      <c r="R48" s="66"/>
      <c r="S48" s="66"/>
      <c r="T48" s="66"/>
      <c r="U48" s="66"/>
      <c r="V48" s="66"/>
    </row>
    <row r="49" spans="1:22" s="262" customFormat="1">
      <c r="A49" s="80"/>
      <c r="B49" s="48"/>
      <c r="C49" s="7"/>
      <c r="D49" s="47"/>
      <c r="E49" s="47"/>
      <c r="F49" s="47"/>
      <c r="G49" s="47"/>
      <c r="H49" s="47"/>
      <c r="I49" s="66"/>
      <c r="J49" s="66"/>
      <c r="K49" s="66"/>
      <c r="L49" s="66"/>
      <c r="M49" s="66"/>
      <c r="N49" s="66"/>
      <c r="O49" s="66"/>
      <c r="P49" s="66"/>
      <c r="Q49" s="66"/>
      <c r="R49" s="66"/>
      <c r="S49" s="66"/>
      <c r="T49" s="66"/>
      <c r="U49" s="66"/>
      <c r="V49" s="66"/>
    </row>
    <row r="50" spans="1:22" s="262" customFormat="1">
      <c r="A50" s="80"/>
      <c r="B50" s="48"/>
      <c r="C50" s="7"/>
      <c r="D50" s="47"/>
      <c r="E50" s="47"/>
      <c r="F50" s="47"/>
      <c r="G50" s="47"/>
      <c r="H50" s="47"/>
      <c r="I50" s="66"/>
      <c r="J50" s="66"/>
      <c r="K50" s="66"/>
      <c r="L50" s="66"/>
      <c r="M50" s="66"/>
      <c r="N50" s="66"/>
      <c r="O50" s="66"/>
      <c r="P50" s="66"/>
      <c r="Q50" s="66"/>
      <c r="R50" s="66"/>
      <c r="S50" s="66"/>
      <c r="T50" s="66"/>
      <c r="U50" s="66"/>
      <c r="V50" s="66"/>
    </row>
    <row r="51" spans="1:22" s="262" customFormat="1">
      <c r="A51" s="80"/>
      <c r="B51" s="48"/>
      <c r="C51" s="7"/>
      <c r="D51" s="47"/>
      <c r="E51" s="47"/>
      <c r="F51" s="47"/>
      <c r="G51" s="47"/>
      <c r="H51" s="47"/>
      <c r="I51" s="66"/>
      <c r="J51" s="66"/>
      <c r="K51" s="66"/>
      <c r="L51" s="66"/>
      <c r="M51" s="66"/>
      <c r="N51" s="66"/>
      <c r="O51" s="66"/>
      <c r="P51" s="66"/>
      <c r="Q51" s="66"/>
      <c r="R51" s="66"/>
      <c r="S51" s="66"/>
      <c r="T51" s="66"/>
      <c r="U51" s="66"/>
      <c r="V51" s="66"/>
    </row>
    <row r="52" spans="1:22" s="262" customFormat="1">
      <c r="A52" s="80"/>
      <c r="B52" s="48"/>
      <c r="C52" s="7"/>
      <c r="D52" s="47"/>
      <c r="E52" s="47"/>
      <c r="F52" s="47"/>
      <c r="G52" s="47"/>
      <c r="H52" s="47"/>
      <c r="I52" s="66"/>
      <c r="J52" s="66"/>
      <c r="K52" s="66"/>
      <c r="L52" s="66"/>
      <c r="M52" s="66"/>
      <c r="N52" s="66"/>
      <c r="O52" s="66"/>
      <c r="P52" s="66"/>
      <c r="Q52" s="66"/>
      <c r="R52" s="66"/>
      <c r="S52" s="66"/>
      <c r="T52" s="66"/>
      <c r="U52" s="66"/>
      <c r="V52" s="66"/>
    </row>
    <row r="53" spans="1:22" s="262" customFormat="1">
      <c r="A53" s="80"/>
      <c r="B53" s="48"/>
      <c r="C53" s="7"/>
      <c r="D53" s="47"/>
      <c r="E53" s="47"/>
      <c r="F53" s="47"/>
      <c r="G53" s="47"/>
      <c r="H53" s="47"/>
      <c r="I53" s="66"/>
      <c r="J53" s="66"/>
      <c r="K53" s="66"/>
      <c r="L53" s="66"/>
      <c r="M53" s="66"/>
      <c r="N53" s="66"/>
      <c r="O53" s="66"/>
      <c r="P53" s="66"/>
      <c r="Q53" s="66"/>
      <c r="R53" s="66"/>
      <c r="S53" s="66"/>
      <c r="T53" s="66"/>
      <c r="U53" s="66"/>
      <c r="V53" s="66"/>
    </row>
    <row r="54" spans="1:22" s="262" customFormat="1">
      <c r="A54" s="80"/>
      <c r="B54" s="48"/>
      <c r="C54" s="7"/>
      <c r="D54" s="8"/>
      <c r="E54" s="8"/>
      <c r="F54" s="8"/>
      <c r="G54" s="8"/>
      <c r="H54" s="8"/>
      <c r="I54" s="66"/>
      <c r="J54" s="66"/>
      <c r="K54" s="66"/>
      <c r="L54" s="66"/>
      <c r="M54" s="66"/>
      <c r="N54" s="66"/>
      <c r="O54" s="66"/>
      <c r="P54" s="66"/>
      <c r="Q54" s="66"/>
      <c r="R54" s="66"/>
      <c r="S54" s="66"/>
      <c r="T54" s="66"/>
      <c r="U54" s="66"/>
      <c r="V54" s="66"/>
    </row>
    <row r="55" spans="1:22" s="262" customFormat="1">
      <c r="A55" s="80"/>
      <c r="B55" s="48"/>
      <c r="C55" s="7"/>
      <c r="D55" s="8"/>
      <c r="E55" s="8"/>
      <c r="F55" s="8"/>
      <c r="G55" s="8"/>
      <c r="H55" s="8"/>
      <c r="I55" s="66"/>
      <c r="J55" s="66"/>
      <c r="K55" s="66"/>
      <c r="L55" s="66"/>
      <c r="M55" s="66"/>
      <c r="N55" s="66"/>
      <c r="O55" s="66"/>
      <c r="P55" s="66"/>
      <c r="Q55" s="66"/>
      <c r="R55" s="66"/>
      <c r="S55" s="66"/>
      <c r="T55" s="66"/>
      <c r="U55" s="66"/>
      <c r="V55" s="66"/>
    </row>
    <row r="56" spans="1:22" s="262" customFormat="1">
      <c r="A56" s="80"/>
      <c r="B56" s="48"/>
      <c r="C56" s="7"/>
      <c r="D56" s="8"/>
      <c r="E56" s="8"/>
      <c r="F56" s="8"/>
      <c r="G56" s="8"/>
      <c r="H56" s="8"/>
      <c r="I56" s="66"/>
      <c r="J56" s="66"/>
      <c r="K56" s="66"/>
      <c r="L56" s="66"/>
      <c r="M56" s="66"/>
      <c r="N56" s="66"/>
      <c r="O56" s="66"/>
      <c r="P56" s="66"/>
      <c r="Q56" s="66"/>
      <c r="R56" s="66"/>
      <c r="S56" s="66"/>
      <c r="T56" s="66"/>
      <c r="U56" s="66"/>
      <c r="V56" s="66"/>
    </row>
    <row r="57" spans="1:22" s="132" customFormat="1">
      <c r="A57" s="80"/>
      <c r="B57" s="48"/>
      <c r="C57" s="7"/>
      <c r="D57" s="8"/>
      <c r="E57" s="8"/>
      <c r="F57" s="8"/>
      <c r="G57" s="8"/>
      <c r="H57" s="8"/>
      <c r="I57" s="66"/>
      <c r="J57" s="66"/>
      <c r="K57" s="66"/>
      <c r="L57" s="66"/>
      <c r="M57" s="66"/>
      <c r="N57" s="66"/>
      <c r="O57" s="66"/>
      <c r="P57" s="66"/>
      <c r="Q57" s="66"/>
      <c r="R57" s="66"/>
      <c r="S57" s="66"/>
      <c r="T57" s="66"/>
      <c r="U57" s="66"/>
      <c r="V57" s="66"/>
    </row>
    <row r="58" spans="1:22" s="132" customFormat="1">
      <c r="A58" s="80"/>
      <c r="B58" s="48"/>
      <c r="C58" s="7"/>
      <c r="D58" s="8"/>
      <c r="E58" s="8"/>
      <c r="F58" s="8"/>
      <c r="G58" s="8"/>
      <c r="H58" s="8"/>
      <c r="I58" s="66"/>
      <c r="J58" s="66"/>
      <c r="K58" s="66"/>
      <c r="L58" s="66"/>
      <c r="M58" s="66"/>
      <c r="N58" s="66"/>
      <c r="O58" s="66"/>
      <c r="P58" s="66"/>
      <c r="Q58" s="66"/>
      <c r="R58" s="66"/>
      <c r="S58" s="66"/>
      <c r="T58" s="66"/>
      <c r="U58" s="66"/>
      <c r="V58" s="66"/>
    </row>
  </sheetData>
  <autoFilter ref="A14:V31"/>
  <mergeCells count="7">
    <mergeCell ref="A28:C28"/>
    <mergeCell ref="B29:G29"/>
    <mergeCell ref="B30:G30"/>
    <mergeCell ref="B31:H31"/>
    <mergeCell ref="A1:G1"/>
    <mergeCell ref="A2:G2"/>
    <mergeCell ref="A3:G3"/>
  </mergeCells>
  <printOptions horizontalCentered="1"/>
  <pageMargins left="0.98425196850393704" right="0.98425196850393704" top="0.78740157480314965" bottom="3.9370078740157481" header="0.51181102362204722" footer="3.3464566929133861"/>
  <pageSetup paperSize="9" scale="93" firstPageNumber="48" orientation="portrait" blackAndWhite="1" useFirstPageNumber="1" r:id="rId1"/>
  <headerFooter alignWithMargins="0">
    <oddHeader xml:space="preserve">&amp;C   </oddHeader>
    <oddFooter>&amp;C&amp;"Times New Roman,Bold"&amp;P</oddFooter>
  </headerFooter>
</worksheet>
</file>

<file path=xl/worksheets/sheet27.xml><?xml version="1.0" encoding="utf-8"?>
<worksheet xmlns="http://schemas.openxmlformats.org/spreadsheetml/2006/main" xmlns:r="http://schemas.openxmlformats.org/officeDocument/2006/relationships">
  <sheetPr syncVertical="1" syncRef="A46" transitionEvaluation="1" codeName="Sheet26">
    <tabColor rgb="FFC00000"/>
  </sheetPr>
  <dimension ref="A1:P79"/>
  <sheetViews>
    <sheetView view="pageBreakPreview" topLeftCell="A46" zoomScaleSheetLayoutView="100" workbookViewId="0">
      <selection activeCell="A55" sqref="A55:XFD61"/>
    </sheetView>
  </sheetViews>
  <sheetFormatPr defaultColWidth="11" defaultRowHeight="13.2"/>
  <cols>
    <col min="1" max="1" width="5.33203125" style="1482" customWidth="1"/>
    <col min="2" max="2" width="8" style="48" customWidth="1"/>
    <col min="3" max="3" width="33.88671875" style="7" customWidth="1"/>
    <col min="4" max="4" width="6.6640625" style="8" customWidth="1"/>
    <col min="5" max="5" width="10.109375" style="8" customWidth="1"/>
    <col min="6" max="6" width="9.44140625" style="7" customWidth="1"/>
    <col min="7" max="7" width="8.33203125" style="7" customWidth="1"/>
    <col min="8" max="8" width="4.44140625" style="7" customWidth="1"/>
    <col min="9" max="16" width="11" style="66"/>
    <col min="17" max="16384" width="11" style="7"/>
  </cols>
  <sheetData>
    <row r="1" spans="1:16" ht="15" customHeight="1">
      <c r="A1" s="1691" t="s">
        <v>65</v>
      </c>
      <c r="B1" s="1691"/>
      <c r="C1" s="1691"/>
      <c r="D1" s="1691"/>
      <c r="E1" s="1691"/>
      <c r="F1" s="1691"/>
      <c r="G1" s="1691"/>
      <c r="H1" s="1481"/>
    </row>
    <row r="2" spans="1:16" ht="15" customHeight="1">
      <c r="A2" s="1691" t="s">
        <v>866</v>
      </c>
      <c r="B2" s="1691"/>
      <c r="C2" s="1691"/>
      <c r="D2" s="1691"/>
      <c r="E2" s="1691"/>
      <c r="F2" s="1691"/>
      <c r="G2" s="1691"/>
      <c r="H2" s="1481"/>
    </row>
    <row r="3" spans="1:16" ht="15" customHeight="1">
      <c r="A3" s="1666" t="s">
        <v>867</v>
      </c>
      <c r="B3" s="1666"/>
      <c r="C3" s="1666"/>
      <c r="D3" s="1666"/>
      <c r="E3" s="1666"/>
      <c r="F3" s="1666"/>
      <c r="G3" s="1666"/>
      <c r="H3" s="1474"/>
    </row>
    <row r="4" spans="1:16" ht="13.8">
      <c r="A4" s="31"/>
      <c r="B4" s="1475"/>
      <c r="C4" s="1475"/>
      <c r="D4" s="1475"/>
      <c r="E4" s="1475"/>
      <c r="F4" s="1475"/>
      <c r="G4" s="1475"/>
      <c r="H4" s="1475"/>
    </row>
    <row r="5" spans="1:16">
      <c r="A5" s="31"/>
      <c r="B5" s="27"/>
      <c r="C5" s="27"/>
      <c r="D5" s="33"/>
      <c r="E5" s="34" t="s">
        <v>4</v>
      </c>
      <c r="F5" s="34" t="s">
        <v>5</v>
      </c>
      <c r="G5" s="34" t="s">
        <v>110</v>
      </c>
      <c r="H5" s="30"/>
    </row>
    <row r="6" spans="1:16">
      <c r="A6" s="31"/>
      <c r="B6" s="35" t="s">
        <v>6</v>
      </c>
      <c r="C6" s="27" t="s">
        <v>7</v>
      </c>
      <c r="D6" s="36" t="s">
        <v>52</v>
      </c>
      <c r="E6" s="29">
        <v>446260</v>
      </c>
      <c r="F6" s="29">
        <v>1337203</v>
      </c>
      <c r="G6" s="29">
        <f>SUM(E6:F6)</f>
        <v>1783463</v>
      </c>
      <c r="H6" s="29"/>
    </row>
    <row r="7" spans="1:16">
      <c r="A7" s="31"/>
      <c r="B7" s="35" t="s">
        <v>8</v>
      </c>
      <c r="C7" s="37" t="s">
        <v>9</v>
      </c>
      <c r="D7" s="38"/>
      <c r="E7" s="30"/>
      <c r="F7" s="30"/>
      <c r="G7" s="30"/>
      <c r="H7" s="30"/>
    </row>
    <row r="8" spans="1:16">
      <c r="A8" s="31"/>
      <c r="B8" s="35"/>
      <c r="C8" s="37" t="s">
        <v>106</v>
      </c>
      <c r="D8" s="38" t="s">
        <v>52</v>
      </c>
      <c r="E8" s="795">
        <v>0</v>
      </c>
      <c r="F8" s="614">
        <f>G49</f>
        <v>81312</v>
      </c>
      <c r="G8" s="30">
        <f>SUM(E8:F8)</f>
        <v>81312</v>
      </c>
      <c r="H8" s="30"/>
    </row>
    <row r="9" spans="1:16">
      <c r="A9" s="31"/>
      <c r="B9" s="39" t="s">
        <v>51</v>
      </c>
      <c r="C9" s="27" t="s">
        <v>20</v>
      </c>
      <c r="D9" s="40" t="s">
        <v>52</v>
      </c>
      <c r="E9" s="41">
        <f>SUM(E6:E8)</f>
        <v>446260</v>
      </c>
      <c r="F9" s="41">
        <f>SUM(F6:F8)</f>
        <v>1418515</v>
      </c>
      <c r="G9" s="41">
        <f>SUM(E9:F9)</f>
        <v>1864775</v>
      </c>
      <c r="H9" s="29"/>
    </row>
    <row r="10" spans="1:16">
      <c r="A10" s="31"/>
      <c r="B10" s="35"/>
      <c r="C10" s="27"/>
      <c r="D10" s="28"/>
      <c r="E10" s="28"/>
      <c r="F10" s="36"/>
      <c r="G10" s="28"/>
      <c r="H10" s="28"/>
    </row>
    <row r="11" spans="1:16">
      <c r="A11" s="31"/>
      <c r="B11" s="35" t="s">
        <v>21</v>
      </c>
      <c r="C11" s="27" t="s">
        <v>22</v>
      </c>
      <c r="D11" s="27"/>
      <c r="E11" s="27"/>
      <c r="F11" s="42"/>
      <c r="G11" s="27"/>
      <c r="H11" s="27"/>
    </row>
    <row r="12" spans="1:16" s="1" customFormat="1" ht="12.6" customHeight="1">
      <c r="A12" s="29"/>
      <c r="B12" s="619"/>
      <c r="C12" s="619"/>
      <c r="D12" s="619"/>
      <c r="E12" s="619"/>
      <c r="F12" s="619"/>
      <c r="G12" s="619"/>
      <c r="H12" s="619"/>
    </row>
    <row r="13" spans="1:16" s="1" customFormat="1" ht="13.8" thickBot="1">
      <c r="A13" s="43"/>
      <c r="B13" s="1476"/>
      <c r="C13" s="1476"/>
      <c r="D13" s="1476"/>
      <c r="E13" s="1476"/>
      <c r="F13" s="1476"/>
      <c r="G13" s="1476" t="s">
        <v>98</v>
      </c>
      <c r="H13" s="619"/>
    </row>
    <row r="14" spans="1:16" s="1" customFormat="1" ht="14.4" thickTop="1" thickBot="1">
      <c r="A14" s="43"/>
      <c r="B14" s="281"/>
      <c r="C14" s="281" t="s">
        <v>23</v>
      </c>
      <c r="D14" s="281"/>
      <c r="E14" s="281"/>
      <c r="F14" s="281"/>
      <c r="G14" s="44" t="s">
        <v>110</v>
      </c>
      <c r="H14" s="30"/>
    </row>
    <row r="15" spans="1:16" ht="14.1" customHeight="1" thickTop="1">
      <c r="A15" s="1487"/>
      <c r="B15" s="1497"/>
      <c r="C15" s="438" t="s">
        <v>11</v>
      </c>
      <c r="D15" s="465"/>
      <c r="E15" s="336"/>
      <c r="F15" s="336"/>
      <c r="G15" s="465"/>
      <c r="H15" s="465"/>
      <c r="K15" s="7"/>
      <c r="L15" s="7"/>
      <c r="M15" s="7"/>
      <c r="N15" s="7"/>
      <c r="O15" s="7"/>
      <c r="P15" s="7"/>
    </row>
    <row r="16" spans="1:16" ht="27.9" customHeight="1">
      <c r="A16" s="1487" t="s">
        <v>56</v>
      </c>
      <c r="B16" s="1498">
        <v>4215</v>
      </c>
      <c r="C16" s="438" t="s">
        <v>161</v>
      </c>
      <c r="D16" s="1499"/>
      <c r="E16" s="863"/>
      <c r="F16" s="863"/>
      <c r="G16" s="1499"/>
      <c r="H16" s="1499"/>
      <c r="K16" s="7"/>
      <c r="L16" s="7"/>
      <c r="M16" s="7"/>
      <c r="N16" s="7"/>
      <c r="O16" s="7"/>
      <c r="P16" s="7"/>
    </row>
    <row r="17" spans="1:16" ht="14.4" customHeight="1">
      <c r="A17" s="1487"/>
      <c r="B17" s="1500">
        <v>1</v>
      </c>
      <c r="C17" s="439" t="s">
        <v>66</v>
      </c>
      <c r="D17" s="1501"/>
      <c r="E17" s="863"/>
      <c r="F17" s="863"/>
      <c r="G17" s="1499"/>
      <c r="H17" s="1499"/>
      <c r="K17" s="7"/>
      <c r="L17" s="7"/>
      <c r="M17" s="7"/>
      <c r="N17" s="7"/>
      <c r="O17" s="7"/>
      <c r="P17" s="7"/>
    </row>
    <row r="18" spans="1:16" ht="14.4" customHeight="1">
      <c r="A18" s="1487"/>
      <c r="B18" s="133">
        <v>1.101</v>
      </c>
      <c r="C18" s="438" t="s">
        <v>235</v>
      </c>
      <c r="D18" s="1501"/>
      <c r="E18" s="863"/>
      <c r="F18" s="742"/>
      <c r="G18" s="1499"/>
      <c r="H18" s="1499"/>
      <c r="K18" s="7"/>
      <c r="L18" s="7"/>
      <c r="M18" s="7"/>
      <c r="N18" s="7"/>
      <c r="O18" s="7"/>
      <c r="P18" s="7"/>
    </row>
    <row r="19" spans="1:16" ht="13.95" customHeight="1">
      <c r="A19" s="1487"/>
      <c r="B19" s="1500">
        <v>70</v>
      </c>
      <c r="C19" s="439" t="s">
        <v>242</v>
      </c>
      <c r="D19" s="464"/>
      <c r="E19" s="805"/>
      <c r="F19" s="805"/>
      <c r="G19" s="464"/>
      <c r="H19" s="464"/>
      <c r="K19" s="7"/>
      <c r="L19" s="7"/>
      <c r="M19" s="7"/>
      <c r="N19" s="7"/>
      <c r="O19" s="7"/>
      <c r="P19" s="7"/>
    </row>
    <row r="20" spans="1:16" ht="13.95" customHeight="1">
      <c r="A20" s="1497"/>
      <c r="B20" s="1500" t="s">
        <v>243</v>
      </c>
      <c r="C20" s="439" t="s">
        <v>231</v>
      </c>
      <c r="D20" s="287"/>
      <c r="E20" s="285"/>
      <c r="F20" s="287"/>
      <c r="G20" s="285">
        <v>12800</v>
      </c>
      <c r="H20" s="285"/>
      <c r="K20" s="7"/>
      <c r="L20" s="7"/>
      <c r="M20" s="7"/>
      <c r="N20" s="7"/>
      <c r="O20" s="7"/>
      <c r="P20" s="7"/>
    </row>
    <row r="21" spans="1:16" ht="39.6">
      <c r="A21" s="1497" t="s">
        <v>307</v>
      </c>
      <c r="B21" s="1497" t="s">
        <v>942</v>
      </c>
      <c r="C21" s="439" t="s">
        <v>943</v>
      </c>
      <c r="D21" s="287"/>
      <c r="E21" s="285"/>
      <c r="F21" s="287"/>
      <c r="G21" s="285">
        <v>13893</v>
      </c>
      <c r="H21" s="287"/>
      <c r="K21" s="7"/>
      <c r="L21" s="7"/>
      <c r="M21" s="7"/>
      <c r="N21" s="7"/>
      <c r="O21" s="7"/>
      <c r="P21" s="7"/>
    </row>
    <row r="22" spans="1:16">
      <c r="A22" s="1487" t="s">
        <v>51</v>
      </c>
      <c r="B22" s="1500">
        <v>70</v>
      </c>
      <c r="C22" s="439" t="s">
        <v>242</v>
      </c>
      <c r="D22" s="287"/>
      <c r="E22" s="1502"/>
      <c r="F22" s="292"/>
      <c r="G22" s="1502">
        <f>SUM(G20:G21)</f>
        <v>26693</v>
      </c>
      <c r="H22" s="464"/>
      <c r="K22" s="7"/>
      <c r="L22" s="7"/>
      <c r="M22" s="7"/>
      <c r="N22" s="7"/>
      <c r="O22" s="7"/>
      <c r="P22" s="7"/>
    </row>
    <row r="23" spans="1:16">
      <c r="A23" s="1487"/>
      <c r="B23" s="1500"/>
      <c r="C23" s="439"/>
      <c r="D23" s="287"/>
      <c r="E23" s="809"/>
      <c r="F23" s="807"/>
      <c r="G23" s="1503"/>
      <c r="H23" s="464"/>
      <c r="K23" s="7"/>
      <c r="L23" s="7"/>
      <c r="M23" s="7"/>
      <c r="N23" s="7"/>
      <c r="O23" s="7"/>
      <c r="P23" s="7"/>
    </row>
    <row r="24" spans="1:16" ht="27.6" customHeight="1">
      <c r="A24" s="1487"/>
      <c r="B24" s="1500">
        <v>71</v>
      </c>
      <c r="C24" s="1738" t="s">
        <v>673</v>
      </c>
      <c r="D24" s="1738"/>
      <c r="E24" s="805"/>
      <c r="F24" s="287"/>
      <c r="G24" s="464"/>
      <c r="H24" s="464"/>
      <c r="K24" s="7"/>
      <c r="L24" s="7"/>
      <c r="M24" s="7"/>
      <c r="N24" s="7"/>
      <c r="O24" s="7"/>
      <c r="P24" s="7"/>
    </row>
    <row r="25" spans="1:16" ht="27" customHeight="1">
      <c r="A25" s="1497"/>
      <c r="B25" s="1500" t="s">
        <v>653</v>
      </c>
      <c r="C25" s="439" t="s">
        <v>674</v>
      </c>
      <c r="D25" s="287"/>
      <c r="E25" s="285"/>
      <c r="F25" s="287"/>
      <c r="G25" s="285">
        <v>18315</v>
      </c>
      <c r="H25" s="287"/>
      <c r="K25" s="7"/>
      <c r="L25" s="7"/>
      <c r="M25" s="7"/>
      <c r="N25" s="7"/>
      <c r="O25" s="7"/>
      <c r="P25" s="7"/>
    </row>
    <row r="26" spans="1:16" ht="27" customHeight="1">
      <c r="A26" s="1497"/>
      <c r="B26" s="1500" t="s">
        <v>199</v>
      </c>
      <c r="C26" s="439" t="s">
        <v>675</v>
      </c>
      <c r="D26" s="287"/>
      <c r="E26" s="291"/>
      <c r="F26" s="290"/>
      <c r="G26" s="291">
        <v>9696</v>
      </c>
      <c r="H26" s="287"/>
      <c r="K26" s="7"/>
      <c r="L26" s="7"/>
      <c r="M26" s="7"/>
      <c r="N26" s="7"/>
      <c r="O26" s="7"/>
      <c r="P26" s="7"/>
    </row>
    <row r="27" spans="1:16" ht="27.6" customHeight="1">
      <c r="A27" s="1487" t="s">
        <v>51</v>
      </c>
      <c r="B27" s="1500">
        <v>71</v>
      </c>
      <c r="C27" s="1738" t="s">
        <v>673</v>
      </c>
      <c r="D27" s="1738"/>
      <c r="E27" s="291"/>
      <c r="F27" s="290"/>
      <c r="G27" s="291">
        <f>SUM(G25:G26)</f>
        <v>28011</v>
      </c>
      <c r="H27" s="285"/>
      <c r="K27" s="7"/>
      <c r="L27" s="7"/>
      <c r="M27" s="7"/>
      <c r="N27" s="7"/>
      <c r="O27" s="7"/>
      <c r="P27" s="7"/>
    </row>
    <row r="28" spans="1:16">
      <c r="A28" s="1487"/>
      <c r="B28" s="1500"/>
      <c r="C28" s="439"/>
      <c r="D28" s="287"/>
      <c r="E28" s="805"/>
      <c r="F28" s="287"/>
      <c r="G28" s="464"/>
      <c r="H28" s="464"/>
      <c r="K28" s="7"/>
      <c r="L28" s="7"/>
      <c r="M28" s="7"/>
      <c r="N28" s="7"/>
      <c r="O28" s="7"/>
      <c r="P28" s="7"/>
    </row>
    <row r="29" spans="1:16" ht="14.85" customHeight="1">
      <c r="A29" s="1487"/>
      <c r="B29" s="1500">
        <v>72</v>
      </c>
      <c r="C29" s="439" t="s">
        <v>676</v>
      </c>
      <c r="D29" s="287"/>
      <c r="E29" s="805"/>
      <c r="F29" s="287"/>
      <c r="G29" s="464"/>
      <c r="H29" s="464"/>
      <c r="K29" s="7"/>
      <c r="L29" s="7"/>
      <c r="M29" s="7"/>
      <c r="N29" s="7"/>
      <c r="O29" s="7"/>
      <c r="P29" s="7"/>
    </row>
    <row r="30" spans="1:16" ht="39.6">
      <c r="A30" s="1497" t="s">
        <v>307</v>
      </c>
      <c r="B30" s="1500" t="s">
        <v>929</v>
      </c>
      <c r="C30" s="1504" t="s">
        <v>930</v>
      </c>
      <c r="D30" s="287"/>
      <c r="E30" s="285"/>
      <c r="F30" s="287"/>
      <c r="G30" s="285">
        <v>24280</v>
      </c>
      <c r="H30" s="285"/>
      <c r="K30" s="7"/>
      <c r="L30" s="7"/>
      <c r="M30" s="7"/>
      <c r="N30" s="7"/>
      <c r="O30" s="7"/>
      <c r="P30" s="7"/>
    </row>
    <row r="31" spans="1:16" ht="14.85" customHeight="1">
      <c r="A31" s="1508" t="s">
        <v>51</v>
      </c>
      <c r="B31" s="1509">
        <v>72</v>
      </c>
      <c r="C31" s="1270" t="s">
        <v>676</v>
      </c>
      <c r="D31" s="290"/>
      <c r="E31" s="288"/>
      <c r="F31" s="288"/>
      <c r="G31" s="288">
        <f>SUM(G30:G30)</f>
        <v>24280</v>
      </c>
      <c r="H31" s="285"/>
      <c r="K31" s="7"/>
      <c r="L31" s="7"/>
      <c r="M31" s="7"/>
      <c r="N31" s="7"/>
      <c r="O31" s="7"/>
      <c r="P31" s="7"/>
    </row>
    <row r="32" spans="1:16" ht="11.4" hidden="1" customHeight="1">
      <c r="A32" s="1487"/>
      <c r="B32" s="1500"/>
      <c r="C32" s="439"/>
      <c r="D32" s="287"/>
      <c r="E32" s="805"/>
      <c r="F32" s="287"/>
      <c r="G32" s="464"/>
      <c r="H32" s="464"/>
      <c r="K32" s="7"/>
      <c r="L32" s="7"/>
      <c r="M32" s="7"/>
      <c r="N32" s="7"/>
      <c r="O32" s="7"/>
      <c r="P32" s="7"/>
    </row>
    <row r="33" spans="1:16" ht="11.4" customHeight="1">
      <c r="A33" s="1563"/>
      <c r="B33" s="1500"/>
      <c r="C33" s="439"/>
      <c r="D33" s="287"/>
      <c r="E33" s="805"/>
      <c r="F33" s="287"/>
      <c r="G33" s="464"/>
      <c r="H33" s="464"/>
      <c r="K33" s="7"/>
      <c r="L33" s="7"/>
      <c r="M33" s="7"/>
      <c r="N33" s="7"/>
      <c r="O33" s="7"/>
      <c r="P33" s="7"/>
    </row>
    <row r="34" spans="1:16" ht="14.4" customHeight="1">
      <c r="A34" s="1487"/>
      <c r="B34" s="1500">
        <v>74</v>
      </c>
      <c r="C34" s="439" t="s">
        <v>244</v>
      </c>
      <c r="D34" s="287"/>
      <c r="E34" s="805"/>
      <c r="F34" s="287"/>
      <c r="G34" s="464"/>
      <c r="H34" s="464"/>
      <c r="K34" s="7"/>
      <c r="L34" s="7"/>
      <c r="M34" s="7"/>
      <c r="N34" s="7"/>
      <c r="O34" s="7"/>
      <c r="P34" s="7"/>
    </row>
    <row r="35" spans="1:16" ht="29.4" customHeight="1">
      <c r="A35" s="1487"/>
      <c r="B35" s="1500" t="s">
        <v>678</v>
      </c>
      <c r="C35" s="439" t="s">
        <v>679</v>
      </c>
      <c r="D35" s="287"/>
      <c r="E35" s="285"/>
      <c r="F35" s="287"/>
      <c r="G35" s="285">
        <v>1514</v>
      </c>
      <c r="H35" s="285"/>
      <c r="K35" s="7"/>
      <c r="L35" s="7"/>
      <c r="M35" s="7"/>
      <c r="N35" s="7"/>
      <c r="O35" s="7"/>
      <c r="P35" s="7"/>
    </row>
    <row r="36" spans="1:16" ht="29.4" customHeight="1">
      <c r="A36" s="1487"/>
      <c r="B36" s="1500" t="s">
        <v>680</v>
      </c>
      <c r="C36" s="439" t="s">
        <v>681</v>
      </c>
      <c r="D36" s="287"/>
      <c r="E36" s="285"/>
      <c r="F36" s="287"/>
      <c r="G36" s="285">
        <v>246</v>
      </c>
      <c r="H36" s="285"/>
      <c r="K36" s="7"/>
      <c r="L36" s="7"/>
      <c r="M36" s="7"/>
      <c r="N36" s="7"/>
      <c r="O36" s="7"/>
      <c r="P36" s="7"/>
    </row>
    <row r="37" spans="1:16">
      <c r="A37" s="1487" t="s">
        <v>51</v>
      </c>
      <c r="B37" s="1500">
        <v>74</v>
      </c>
      <c r="C37" s="439" t="s">
        <v>244</v>
      </c>
      <c r="D37" s="287"/>
      <c r="E37" s="288"/>
      <c r="F37" s="288"/>
      <c r="G37" s="288">
        <f>G35+G36</f>
        <v>1760</v>
      </c>
      <c r="H37" s="285"/>
      <c r="K37" s="7"/>
      <c r="L37" s="7"/>
      <c r="M37" s="7"/>
      <c r="N37" s="7"/>
      <c r="O37" s="7"/>
      <c r="P37" s="7"/>
    </row>
    <row r="38" spans="1:16" ht="15" customHeight="1">
      <c r="A38" s="1487" t="s">
        <v>51</v>
      </c>
      <c r="B38" s="133">
        <v>1.101</v>
      </c>
      <c r="C38" s="438" t="s">
        <v>235</v>
      </c>
      <c r="D38" s="287"/>
      <c r="E38" s="291"/>
      <c r="F38" s="291"/>
      <c r="G38" s="291">
        <f>G22+G27+G31+G37</f>
        <v>80744</v>
      </c>
      <c r="H38" s="285"/>
      <c r="K38" s="7"/>
      <c r="L38" s="7"/>
      <c r="M38" s="7"/>
      <c r="N38" s="7"/>
      <c r="O38" s="7"/>
      <c r="P38" s="7"/>
    </row>
    <row r="39" spans="1:16" ht="15.6" customHeight="1">
      <c r="A39" s="1487" t="s">
        <v>51</v>
      </c>
      <c r="B39" s="1500">
        <v>1</v>
      </c>
      <c r="C39" s="439" t="s">
        <v>66</v>
      </c>
      <c r="D39" s="287"/>
      <c r="E39" s="291"/>
      <c r="F39" s="291"/>
      <c r="G39" s="291">
        <f t="shared" ref="G39" si="0">G38</f>
        <v>80744</v>
      </c>
      <c r="H39" s="285"/>
      <c r="K39" s="7"/>
      <c r="L39" s="7"/>
      <c r="M39" s="7"/>
      <c r="N39" s="7"/>
      <c r="O39" s="7"/>
      <c r="P39" s="7"/>
    </row>
    <row r="40" spans="1:16" ht="13.2" customHeight="1">
      <c r="A40" s="1487"/>
      <c r="B40" s="1500"/>
      <c r="C40" s="439"/>
      <c r="D40" s="464"/>
      <c r="E40" s="805"/>
      <c r="F40" s="805"/>
      <c r="G40" s="464"/>
      <c r="H40" s="464"/>
      <c r="K40" s="7"/>
      <c r="L40" s="7"/>
      <c r="M40" s="7"/>
      <c r="N40" s="7"/>
      <c r="O40" s="7"/>
      <c r="P40" s="7"/>
    </row>
    <row r="41" spans="1:16" ht="15" customHeight="1">
      <c r="A41" s="1487"/>
      <c r="B41" s="1500">
        <v>2</v>
      </c>
      <c r="C41" s="439" t="s">
        <v>236</v>
      </c>
      <c r="D41" s="1501"/>
      <c r="E41" s="863"/>
      <c r="F41" s="863"/>
      <c r="G41" s="1499"/>
      <c r="H41" s="1499"/>
      <c r="K41" s="7"/>
      <c r="L41" s="7"/>
      <c r="M41" s="7"/>
      <c r="N41" s="7"/>
      <c r="O41" s="7"/>
      <c r="P41" s="7"/>
    </row>
    <row r="42" spans="1:16" ht="15" customHeight="1">
      <c r="A42" s="1487"/>
      <c r="B42" s="133">
        <v>2.1059999999999999</v>
      </c>
      <c r="C42" s="438" t="s">
        <v>672</v>
      </c>
      <c r="D42" s="1501"/>
      <c r="E42" s="863"/>
      <c r="F42" s="863"/>
      <c r="G42" s="1499"/>
      <c r="H42" s="1499"/>
      <c r="K42" s="7"/>
      <c r="L42" s="7"/>
      <c r="M42" s="7"/>
      <c r="N42" s="7"/>
      <c r="O42" s="7"/>
      <c r="P42" s="7"/>
    </row>
    <row r="43" spans="1:16" ht="15" customHeight="1">
      <c r="A43" s="1487"/>
      <c r="B43" s="182">
        <v>61</v>
      </c>
      <c r="C43" s="1505" t="s">
        <v>682</v>
      </c>
      <c r="D43" s="464"/>
      <c r="E43" s="805"/>
      <c r="F43" s="805"/>
      <c r="G43" s="464"/>
      <c r="H43" s="464"/>
      <c r="K43" s="7"/>
      <c r="L43" s="7"/>
      <c r="M43" s="7"/>
      <c r="N43" s="7"/>
      <c r="O43" s="7"/>
      <c r="P43" s="7"/>
    </row>
    <row r="44" spans="1:16" ht="28.8" customHeight="1">
      <c r="A44" s="1497" t="s">
        <v>307</v>
      </c>
      <c r="B44" s="1500" t="s">
        <v>389</v>
      </c>
      <c r="C44" s="1636" t="s">
        <v>940</v>
      </c>
      <c r="D44" s="287"/>
      <c r="E44" s="285"/>
      <c r="F44" s="285"/>
      <c r="G44" s="285">
        <v>568</v>
      </c>
      <c r="H44" s="287"/>
      <c r="K44" s="7"/>
      <c r="L44" s="7"/>
      <c r="M44" s="7"/>
      <c r="N44" s="7"/>
      <c r="O44" s="7"/>
      <c r="P44" s="7"/>
    </row>
    <row r="45" spans="1:16" ht="13.95" customHeight="1">
      <c r="A45" s="1487" t="s">
        <v>51</v>
      </c>
      <c r="B45" s="182">
        <v>61</v>
      </c>
      <c r="C45" s="1505" t="s">
        <v>682</v>
      </c>
      <c r="D45" s="287"/>
      <c r="E45" s="288"/>
      <c r="F45" s="288"/>
      <c r="G45" s="288">
        <f>SUM(G44:G44)</f>
        <v>568</v>
      </c>
      <c r="H45" s="287"/>
      <c r="K45" s="7"/>
      <c r="L45" s="7"/>
      <c r="M45" s="7"/>
      <c r="N45" s="7"/>
      <c r="O45" s="7"/>
      <c r="P45" s="7"/>
    </row>
    <row r="46" spans="1:16" ht="13.95" customHeight="1">
      <c r="A46" s="1487" t="s">
        <v>51</v>
      </c>
      <c r="B46" s="133">
        <v>2.1059999999999999</v>
      </c>
      <c r="C46" s="438" t="s">
        <v>672</v>
      </c>
      <c r="D46" s="287"/>
      <c r="E46" s="291"/>
      <c r="F46" s="291"/>
      <c r="G46" s="291">
        <f t="shared" ref="G46" si="1">+G45</f>
        <v>568</v>
      </c>
      <c r="H46" s="285"/>
      <c r="K46" s="7"/>
      <c r="L46" s="7"/>
      <c r="M46" s="7"/>
      <c r="N46" s="7"/>
      <c r="O46" s="7"/>
      <c r="P46" s="7"/>
    </row>
    <row r="47" spans="1:16" ht="13.95" customHeight="1">
      <c r="A47" s="1487" t="s">
        <v>51</v>
      </c>
      <c r="B47" s="1500">
        <v>2</v>
      </c>
      <c r="C47" s="439" t="s">
        <v>236</v>
      </c>
      <c r="D47" s="287"/>
      <c r="E47" s="286"/>
      <c r="F47" s="294"/>
      <c r="G47" s="286">
        <f>G46</f>
        <v>568</v>
      </c>
      <c r="H47" s="286"/>
      <c r="K47" s="7"/>
      <c r="L47" s="7"/>
      <c r="M47" s="7"/>
      <c r="N47" s="7"/>
      <c r="O47" s="7"/>
      <c r="P47" s="7"/>
    </row>
    <row r="48" spans="1:16" ht="26.4">
      <c r="A48" s="1487" t="s">
        <v>51</v>
      </c>
      <c r="B48" s="1498">
        <v>4215</v>
      </c>
      <c r="C48" s="438" t="s">
        <v>161</v>
      </c>
      <c r="D48" s="290"/>
      <c r="E48" s="288"/>
      <c r="F48" s="288"/>
      <c r="G48" s="288">
        <f>G47+G39</f>
        <v>81312</v>
      </c>
      <c r="H48" s="285"/>
      <c r="K48" s="7"/>
      <c r="L48" s="7"/>
      <c r="M48" s="7"/>
      <c r="N48" s="7"/>
      <c r="O48" s="7"/>
      <c r="P48" s="7"/>
    </row>
    <row r="49" spans="1:16">
      <c r="A49" s="1506" t="s">
        <v>51</v>
      </c>
      <c r="B49" s="1507"/>
      <c r="C49" s="466" t="s">
        <v>11</v>
      </c>
      <c r="D49" s="294"/>
      <c r="E49" s="286"/>
      <c r="F49" s="286"/>
      <c r="G49" s="286">
        <f t="shared" ref="G49" si="2">G48</f>
        <v>81312</v>
      </c>
      <c r="H49" s="286"/>
      <c r="K49" s="7"/>
      <c r="L49" s="7"/>
      <c r="M49" s="7"/>
      <c r="N49" s="7"/>
      <c r="O49" s="7"/>
      <c r="P49" s="7"/>
    </row>
    <row r="50" spans="1:16">
      <c r="A50" s="1506" t="s">
        <v>51</v>
      </c>
      <c r="B50" s="1507"/>
      <c r="C50" s="466" t="s">
        <v>52</v>
      </c>
      <c r="D50" s="1502"/>
      <c r="E50" s="288"/>
      <c r="F50" s="288"/>
      <c r="G50" s="288">
        <f t="shared" ref="G50" si="3">G49</f>
        <v>81312</v>
      </c>
      <c r="H50" s="464"/>
      <c r="K50" s="7"/>
      <c r="L50" s="7"/>
      <c r="M50" s="7"/>
      <c r="N50" s="7"/>
      <c r="O50" s="7"/>
      <c r="P50" s="7"/>
    </row>
    <row r="51" spans="1:16" s="763" customFormat="1" ht="16.2" customHeight="1">
      <c r="A51" s="1639" t="s">
        <v>307</v>
      </c>
      <c r="B51" s="1640" t="s">
        <v>963</v>
      </c>
      <c r="C51" s="1638"/>
      <c r="D51" s="769"/>
      <c r="E51" s="478"/>
      <c r="F51" s="769"/>
      <c r="G51" s="769"/>
      <c r="H51" s="769"/>
    </row>
    <row r="52" spans="1:16" ht="15" customHeight="1">
      <c r="A52" s="741"/>
      <c r="B52" s="1737"/>
      <c r="C52" s="1737"/>
      <c r="D52" s="1737"/>
      <c r="E52" s="1737"/>
      <c r="F52" s="1737"/>
      <c r="G52" s="1737"/>
      <c r="H52" s="1487"/>
      <c r="L52" s="7"/>
      <c r="M52" s="7"/>
      <c r="N52" s="7"/>
      <c r="O52" s="7"/>
      <c r="P52" s="7"/>
    </row>
    <row r="53" spans="1:16">
      <c r="A53" s="131"/>
      <c r="B53" s="198"/>
      <c r="C53" s="467"/>
      <c r="D53" s="468"/>
      <c r="E53" s="469"/>
      <c r="F53" s="470"/>
      <c r="G53" s="468"/>
      <c r="H53" s="468"/>
    </row>
    <row r="54" spans="1:16">
      <c r="D54" s="47"/>
      <c r="E54" s="47"/>
      <c r="F54" s="47"/>
      <c r="G54" s="47"/>
      <c r="H54" s="47"/>
    </row>
    <row r="55" spans="1:16" s="70" customFormat="1">
      <c r="A55" s="1647"/>
      <c r="B55" s="52"/>
      <c r="D55" s="471"/>
      <c r="E55" s="471"/>
      <c r="F55" s="471"/>
      <c r="G55" s="471"/>
      <c r="H55" s="471"/>
      <c r="I55" s="755"/>
      <c r="J55" s="755"/>
      <c r="K55" s="755"/>
      <c r="L55" s="755"/>
      <c r="M55" s="755"/>
      <c r="N55" s="755"/>
      <c r="O55" s="755"/>
      <c r="P55" s="755"/>
    </row>
    <row r="56" spans="1:16" s="70" customFormat="1">
      <c r="A56" s="1647"/>
      <c r="B56" s="52"/>
      <c r="D56" s="232"/>
      <c r="E56" s="232"/>
      <c r="F56" s="232"/>
      <c r="G56" s="232"/>
      <c r="H56" s="232"/>
      <c r="I56" s="755"/>
      <c r="J56" s="755"/>
      <c r="K56" s="755"/>
      <c r="L56" s="755"/>
      <c r="M56" s="755"/>
      <c r="N56" s="755"/>
      <c r="O56" s="755"/>
      <c r="P56" s="755"/>
    </row>
    <row r="57" spans="1:16" s="70" customFormat="1">
      <c r="A57" s="1647"/>
      <c r="B57" s="52"/>
      <c r="C57" s="82"/>
      <c r="D57" s="232"/>
      <c r="E57" s="232"/>
      <c r="F57" s="232"/>
      <c r="G57" s="295"/>
      <c r="H57" s="295"/>
      <c r="I57" s="755"/>
      <c r="J57" s="755"/>
      <c r="K57" s="755"/>
      <c r="L57" s="755"/>
      <c r="M57" s="755"/>
      <c r="N57" s="755"/>
      <c r="O57" s="755"/>
      <c r="P57" s="755"/>
    </row>
    <row r="58" spans="1:16" s="70" customFormat="1">
      <c r="A58" s="1647"/>
      <c r="B58" s="52"/>
      <c r="C58" s="82"/>
      <c r="D58" s="1345"/>
      <c r="E58" s="613"/>
      <c r="F58" s="1345"/>
      <c r="G58" s="613"/>
      <c r="H58" s="613"/>
      <c r="I58" s="755"/>
      <c r="J58" s="755"/>
      <c r="K58" s="755"/>
      <c r="L58" s="755"/>
      <c r="M58" s="755"/>
      <c r="N58" s="755"/>
      <c r="O58" s="755"/>
      <c r="P58" s="755"/>
    </row>
    <row r="59" spans="1:16" s="70" customFormat="1">
      <c r="A59" s="1647"/>
      <c r="B59" s="52"/>
      <c r="C59" s="82"/>
      <c r="D59" s="59"/>
      <c r="E59" s="59"/>
      <c r="F59" s="59"/>
      <c r="G59" s="59"/>
      <c r="H59" s="59"/>
      <c r="I59" s="755"/>
      <c r="J59" s="755"/>
      <c r="K59" s="755"/>
      <c r="L59" s="755"/>
      <c r="M59" s="755"/>
      <c r="N59" s="755"/>
      <c r="O59" s="755"/>
      <c r="P59" s="755"/>
    </row>
    <row r="60" spans="1:16" s="70" customFormat="1">
      <c r="A60" s="1647"/>
      <c r="B60" s="52"/>
      <c r="C60" s="82"/>
      <c r="D60" s="59"/>
      <c r="E60" s="59"/>
      <c r="F60" s="59"/>
      <c r="G60" s="59"/>
      <c r="H60" s="59"/>
      <c r="I60" s="755"/>
      <c r="J60" s="755"/>
      <c r="K60" s="755"/>
      <c r="L60" s="755"/>
      <c r="M60" s="755"/>
      <c r="N60" s="755"/>
      <c r="O60" s="755"/>
      <c r="P60" s="755"/>
    </row>
    <row r="61" spans="1:16" s="70" customFormat="1">
      <c r="A61" s="1647"/>
      <c r="B61" s="52"/>
      <c r="C61" s="82"/>
      <c r="D61" s="59"/>
      <c r="E61" s="59"/>
      <c r="F61" s="59"/>
      <c r="G61" s="59"/>
      <c r="H61" s="59"/>
      <c r="I61" s="755"/>
      <c r="J61" s="755"/>
      <c r="K61" s="755"/>
      <c r="L61" s="755"/>
      <c r="M61" s="755"/>
      <c r="N61" s="755"/>
      <c r="O61" s="755"/>
      <c r="P61" s="755"/>
    </row>
    <row r="62" spans="1:16">
      <c r="C62" s="188"/>
      <c r="D62" s="47"/>
      <c r="E62" s="47"/>
      <c r="F62" s="47"/>
      <c r="G62" s="47"/>
      <c r="H62" s="47"/>
    </row>
    <row r="63" spans="1:16">
      <c r="C63" s="188"/>
      <c r="D63" s="47"/>
      <c r="E63" s="47"/>
      <c r="F63" s="47"/>
      <c r="G63" s="47"/>
      <c r="H63" s="47"/>
    </row>
    <row r="64" spans="1:16">
      <c r="C64" s="188"/>
      <c r="D64" s="47"/>
      <c r="E64" s="47"/>
      <c r="F64" s="47"/>
      <c r="G64" s="47"/>
      <c r="H64" s="47"/>
    </row>
    <row r="65" spans="3:8">
      <c r="C65" s="188"/>
      <c r="D65" s="47"/>
      <c r="E65" s="47"/>
      <c r="F65" s="47"/>
      <c r="G65" s="47"/>
      <c r="H65" s="47"/>
    </row>
    <row r="66" spans="3:8">
      <c r="D66" s="47"/>
      <c r="E66" s="47"/>
      <c r="F66" s="47"/>
      <c r="G66" s="47"/>
      <c r="H66" s="47"/>
    </row>
    <row r="67" spans="3:8">
      <c r="D67" s="47"/>
      <c r="E67" s="47"/>
      <c r="F67" s="47"/>
      <c r="G67" s="47"/>
      <c r="H67" s="47"/>
    </row>
    <row r="68" spans="3:8">
      <c r="D68" s="59"/>
      <c r="E68" s="59"/>
      <c r="F68" s="59"/>
      <c r="G68" s="59"/>
      <c r="H68" s="59"/>
    </row>
    <row r="69" spans="3:8">
      <c r="D69" s="47"/>
      <c r="E69" s="47"/>
      <c r="F69" s="47"/>
      <c r="G69" s="47"/>
      <c r="H69" s="47"/>
    </row>
    <row r="70" spans="3:8">
      <c r="D70" s="47"/>
      <c r="E70" s="47"/>
      <c r="F70" s="47"/>
      <c r="G70" s="47"/>
      <c r="H70" s="47"/>
    </row>
    <row r="71" spans="3:8">
      <c r="D71" s="47"/>
      <c r="E71" s="47"/>
      <c r="F71" s="47"/>
      <c r="G71" s="47"/>
      <c r="H71" s="47"/>
    </row>
    <row r="72" spans="3:8">
      <c r="D72" s="47"/>
      <c r="E72" s="47"/>
      <c r="F72" s="47"/>
      <c r="G72" s="47"/>
      <c r="H72" s="47"/>
    </row>
    <row r="73" spans="3:8">
      <c r="D73" s="47"/>
      <c r="E73" s="47"/>
      <c r="F73" s="47"/>
      <c r="G73" s="47"/>
      <c r="H73" s="47"/>
    </row>
    <row r="74" spans="3:8">
      <c r="D74" s="47"/>
      <c r="E74" s="47"/>
      <c r="F74" s="47"/>
      <c r="G74" s="47"/>
      <c r="H74" s="47"/>
    </row>
    <row r="75" spans="3:8">
      <c r="F75" s="8"/>
      <c r="G75" s="8"/>
      <c r="H75" s="8"/>
    </row>
    <row r="76" spans="3:8">
      <c r="F76" s="8"/>
      <c r="G76" s="8"/>
      <c r="H76" s="8"/>
    </row>
    <row r="77" spans="3:8">
      <c r="F77" s="8"/>
      <c r="G77" s="8"/>
      <c r="H77" s="8"/>
    </row>
    <row r="78" spans="3:8">
      <c r="F78" s="8"/>
      <c r="G78" s="8"/>
      <c r="H78" s="8"/>
    </row>
    <row r="79" spans="3:8">
      <c r="F79" s="8"/>
      <c r="G79" s="8"/>
      <c r="H79" s="8"/>
    </row>
  </sheetData>
  <autoFilter ref="A14:P52"/>
  <mergeCells count="6">
    <mergeCell ref="A1:G1"/>
    <mergeCell ref="A2:G2"/>
    <mergeCell ref="B52:G52"/>
    <mergeCell ref="A3:G3"/>
    <mergeCell ref="C24:D24"/>
    <mergeCell ref="C27:D27"/>
  </mergeCells>
  <printOptions horizontalCentered="1"/>
  <pageMargins left="0.98425196850393704" right="0.98425196850393704" top="0.78740157480314965" bottom="3.9370078740157481" header="0.51181102362204722" footer="3.3464566929133861"/>
  <pageSetup paperSize="9" scale="93" firstPageNumber="49" orientation="portrait" blackAndWhite="1" useFirstPageNumber="1" r:id="rId1"/>
  <headerFooter alignWithMargins="0">
    <oddHeader xml:space="preserve">&amp;C   </oddHeader>
    <oddFooter>&amp;C&amp;"Times New Roman,Bold"&amp;P</oddFooter>
  </headerFooter>
  <rowBreaks count="1" manualBreakCount="1">
    <brk id="33" max="7" man="1"/>
  </rowBreaks>
</worksheet>
</file>

<file path=xl/worksheets/sheet28.xml><?xml version="1.0" encoding="utf-8"?>
<worksheet xmlns="http://schemas.openxmlformats.org/spreadsheetml/2006/main" xmlns:r="http://schemas.openxmlformats.org/officeDocument/2006/relationships">
  <sheetPr syncVertical="1" syncRef="A130" transitionEvaluation="1" codeName="Sheet27">
    <tabColor rgb="FFC00000"/>
  </sheetPr>
  <dimension ref="A1:H162"/>
  <sheetViews>
    <sheetView view="pageBreakPreview" topLeftCell="A130" zoomScale="99" zoomScaleNormal="115" zoomScaleSheetLayoutView="99" workbookViewId="0">
      <selection activeCell="A136" sqref="A136:XFD141"/>
    </sheetView>
  </sheetViews>
  <sheetFormatPr defaultColWidth="11" defaultRowHeight="13.2"/>
  <cols>
    <col min="1" max="1" width="6.6640625" style="248" customWidth="1"/>
    <col min="2" max="2" width="8.109375" style="82" customWidth="1"/>
    <col min="3" max="3" width="35.6640625" style="70" customWidth="1"/>
    <col min="4" max="4" width="8.5546875" style="8" customWidth="1"/>
    <col min="5" max="5" width="9.44140625" style="8" customWidth="1"/>
    <col min="6" max="6" width="11.44140625" style="7" customWidth="1"/>
    <col min="7" max="7" width="8.5546875" style="7" customWidth="1"/>
    <col min="8" max="8" width="3.6640625" style="222" customWidth="1"/>
    <col min="9" max="16384" width="11" style="7"/>
  </cols>
  <sheetData>
    <row r="1" spans="1:8">
      <c r="A1" s="1691" t="s">
        <v>85</v>
      </c>
      <c r="B1" s="1691"/>
      <c r="C1" s="1691"/>
      <c r="D1" s="1691"/>
      <c r="E1" s="1691"/>
      <c r="F1" s="1691"/>
      <c r="G1" s="1691"/>
      <c r="H1" s="1556"/>
    </row>
    <row r="2" spans="1:8">
      <c r="A2" s="1691" t="s">
        <v>86</v>
      </c>
      <c r="B2" s="1691"/>
      <c r="C2" s="1691"/>
      <c r="D2" s="1691"/>
      <c r="E2" s="1691"/>
      <c r="F2" s="1691"/>
      <c r="G2" s="1691"/>
      <c r="H2" s="1556"/>
    </row>
    <row r="3" spans="1:8">
      <c r="A3" s="1666" t="s">
        <v>868</v>
      </c>
      <c r="B3" s="1666"/>
      <c r="C3" s="1666"/>
      <c r="D3" s="1666"/>
      <c r="E3" s="1666"/>
      <c r="F3" s="1666"/>
      <c r="G3" s="1666"/>
      <c r="H3" s="1548"/>
    </row>
    <row r="4" spans="1:8" ht="7.95" customHeight="1">
      <c r="A4" s="31"/>
      <c r="B4" s="1667"/>
      <c r="C4" s="1667"/>
      <c r="D4" s="1667"/>
      <c r="E4" s="1667"/>
      <c r="F4" s="1667"/>
      <c r="G4" s="1667"/>
      <c r="H4" s="596"/>
    </row>
    <row r="5" spans="1:8">
      <c r="A5" s="31"/>
      <c r="B5" s="27"/>
      <c r="C5" s="27"/>
      <c r="D5" s="33"/>
      <c r="E5" s="34" t="s">
        <v>4</v>
      </c>
      <c r="F5" s="34" t="s">
        <v>5</v>
      </c>
      <c r="G5" s="34" t="s">
        <v>110</v>
      </c>
      <c r="H5" s="38"/>
    </row>
    <row r="6" spans="1:8">
      <c r="A6" s="31"/>
      <c r="B6" s="35" t="s">
        <v>6</v>
      </c>
      <c r="C6" s="27" t="s">
        <v>7</v>
      </c>
      <c r="D6" s="36" t="s">
        <v>52</v>
      </c>
      <c r="E6" s="29">
        <v>2182933</v>
      </c>
      <c r="F6" s="29">
        <v>1607205</v>
      </c>
      <c r="G6" s="29">
        <f>SUM(E6:F6)</f>
        <v>3790138</v>
      </c>
      <c r="H6" s="36"/>
    </row>
    <row r="7" spans="1:8">
      <c r="A7" s="31"/>
      <c r="B7" s="35" t="s">
        <v>8</v>
      </c>
      <c r="C7" s="37" t="s">
        <v>9</v>
      </c>
      <c r="D7" s="38"/>
      <c r="E7" s="30"/>
      <c r="F7" s="30"/>
      <c r="G7" s="30"/>
      <c r="H7" s="38"/>
    </row>
    <row r="8" spans="1:8">
      <c r="A8" s="31"/>
      <c r="B8" s="35"/>
      <c r="C8" s="37" t="s">
        <v>106</v>
      </c>
      <c r="D8" s="38" t="s">
        <v>52</v>
      </c>
      <c r="E8" s="632">
        <f>G55</f>
        <v>116450</v>
      </c>
      <c r="F8" s="614">
        <f>G121</f>
        <v>1823179</v>
      </c>
      <c r="G8" s="30">
        <f>SUM(E8:F8)</f>
        <v>1939629</v>
      </c>
      <c r="H8" s="38"/>
    </row>
    <row r="9" spans="1:8">
      <c r="A9" s="31"/>
      <c r="B9" s="39" t="s">
        <v>51</v>
      </c>
      <c r="C9" s="27" t="s">
        <v>20</v>
      </c>
      <c r="D9" s="40" t="s">
        <v>52</v>
      </c>
      <c r="E9" s="41">
        <f>SUM(E6:E8)</f>
        <v>2299383</v>
      </c>
      <c r="F9" s="41">
        <f>SUM(F6:F8)</f>
        <v>3430384</v>
      </c>
      <c r="G9" s="41">
        <f>SUM(E9:F9)</f>
        <v>5729767</v>
      </c>
      <c r="H9" s="36"/>
    </row>
    <row r="10" spans="1:8">
      <c r="A10" s="31"/>
      <c r="B10" s="35"/>
      <c r="C10" s="27"/>
      <c r="D10" s="28"/>
      <c r="E10" s="28"/>
      <c r="F10" s="36"/>
      <c r="G10" s="28"/>
      <c r="H10" s="36"/>
    </row>
    <row r="11" spans="1:8">
      <c r="A11" s="31"/>
      <c r="B11" s="35" t="s">
        <v>21</v>
      </c>
      <c r="C11" s="27" t="s">
        <v>22</v>
      </c>
      <c r="D11" s="27"/>
      <c r="E11" s="27"/>
      <c r="F11" s="42"/>
      <c r="G11" s="27"/>
      <c r="H11" s="42"/>
    </row>
    <row r="12" spans="1:8" s="1" customFormat="1" ht="10.95" customHeight="1">
      <c r="A12" s="29"/>
      <c r="B12" s="619"/>
      <c r="C12" s="619"/>
      <c r="D12" s="619"/>
      <c r="E12" s="619"/>
      <c r="F12" s="619"/>
      <c r="G12" s="619"/>
      <c r="H12" s="597"/>
    </row>
    <row r="13" spans="1:8" s="1" customFormat="1" ht="13.8" thickBot="1">
      <c r="A13" s="43"/>
      <c r="B13" s="1668" t="s">
        <v>98</v>
      </c>
      <c r="C13" s="1668"/>
      <c r="D13" s="1668"/>
      <c r="E13" s="1668"/>
      <c r="F13" s="1668"/>
      <c r="G13" s="1668"/>
      <c r="H13" s="597"/>
    </row>
    <row r="14" spans="1:8" s="1" customFormat="1" ht="14.4" thickTop="1" thickBot="1">
      <c r="A14" s="43"/>
      <c r="B14" s="281"/>
      <c r="C14" s="281" t="s">
        <v>23</v>
      </c>
      <c r="D14" s="281"/>
      <c r="E14" s="281"/>
      <c r="F14" s="281"/>
      <c r="G14" s="44" t="s">
        <v>110</v>
      </c>
      <c r="H14" s="38"/>
    </row>
    <row r="15" spans="1:8" ht="13.8" thickTop="1">
      <c r="A15" s="1477"/>
      <c r="B15" s="52"/>
      <c r="C15" s="55" t="s">
        <v>55</v>
      </c>
      <c r="D15" s="4"/>
      <c r="E15" s="805"/>
      <c r="F15" s="805"/>
      <c r="G15" s="1510"/>
      <c r="H15" s="1580"/>
    </row>
    <row r="16" spans="1:8">
      <c r="A16" s="1477" t="s">
        <v>56</v>
      </c>
      <c r="B16" s="54">
        <v>3054</v>
      </c>
      <c r="C16" s="55" t="s">
        <v>47</v>
      </c>
      <c r="D16" s="72"/>
      <c r="E16" s="330"/>
      <c r="F16" s="330"/>
      <c r="G16" s="1511"/>
      <c r="H16" s="1581"/>
    </row>
    <row r="17" spans="1:8">
      <c r="A17" s="1477"/>
      <c r="B17" s="61">
        <v>4</v>
      </c>
      <c r="C17" s="1488" t="s">
        <v>99</v>
      </c>
      <c r="D17" s="72"/>
      <c r="E17" s="330"/>
      <c r="F17" s="330"/>
      <c r="G17" s="1511"/>
      <c r="H17" s="1581"/>
    </row>
    <row r="18" spans="1:8">
      <c r="A18" s="1477"/>
      <c r="B18" s="133">
        <v>4.1050000000000004</v>
      </c>
      <c r="C18" s="55" t="s">
        <v>114</v>
      </c>
      <c r="D18" s="72"/>
      <c r="E18" s="330"/>
      <c r="F18" s="330"/>
      <c r="G18" s="1511"/>
      <c r="H18" s="1581"/>
    </row>
    <row r="19" spans="1:8" ht="15" customHeight="1">
      <c r="A19" s="1477"/>
      <c r="B19" s="915">
        <v>61</v>
      </c>
      <c r="C19" s="1483" t="s">
        <v>396</v>
      </c>
      <c r="D19" s="72"/>
      <c r="E19" s="329"/>
      <c r="F19" s="329"/>
      <c r="G19" s="1512"/>
      <c r="H19" s="1582"/>
    </row>
    <row r="20" spans="1:8">
      <c r="A20" s="1477"/>
      <c r="B20" s="61">
        <v>72</v>
      </c>
      <c r="C20" s="1739" t="s">
        <v>684</v>
      </c>
      <c r="D20" s="1739"/>
      <c r="E20" s="329"/>
      <c r="F20" s="329"/>
      <c r="G20" s="1512"/>
      <c r="H20" s="1582"/>
    </row>
    <row r="21" spans="1:8" ht="15" customHeight="1">
      <c r="A21" s="1477"/>
      <c r="B21" s="915" t="s">
        <v>399</v>
      </c>
      <c r="C21" s="1483" t="s">
        <v>119</v>
      </c>
      <c r="D21" s="72"/>
      <c r="E21" s="328"/>
      <c r="F21" s="329"/>
      <c r="G21" s="67">
        <v>71029</v>
      </c>
      <c r="H21" s="1583" t="s">
        <v>303</v>
      </c>
    </row>
    <row r="22" spans="1:8">
      <c r="A22" s="1477" t="s">
        <v>51</v>
      </c>
      <c r="B22" s="61">
        <v>72</v>
      </c>
      <c r="C22" s="1739" t="s">
        <v>684</v>
      </c>
      <c r="D22" s="1739"/>
      <c r="E22" s="366"/>
      <c r="F22" s="367"/>
      <c r="G22" s="366">
        <f>SUM(G21:G21)</f>
        <v>71029</v>
      </c>
      <c r="H22" s="1578"/>
    </row>
    <row r="23" spans="1:8">
      <c r="A23" s="1477" t="s">
        <v>51</v>
      </c>
      <c r="B23" s="915">
        <v>61</v>
      </c>
      <c r="C23" s="1483" t="s">
        <v>396</v>
      </c>
      <c r="D23" s="72"/>
      <c r="E23" s="366"/>
      <c r="F23" s="366"/>
      <c r="G23" s="366">
        <f t="shared" ref="G23" si="0">G22</f>
        <v>71029</v>
      </c>
      <c r="H23" s="1577"/>
    </row>
    <row r="24" spans="1:8">
      <c r="A24" s="1477" t="s">
        <v>51</v>
      </c>
      <c r="B24" s="133">
        <v>4.1050000000000004</v>
      </c>
      <c r="C24" s="55" t="s">
        <v>114</v>
      </c>
      <c r="D24" s="72"/>
      <c r="E24" s="366"/>
      <c r="F24" s="366"/>
      <c r="G24" s="366">
        <f t="shared" ref="G24" si="1">G23</f>
        <v>71029</v>
      </c>
      <c r="H24" s="1577"/>
    </row>
    <row r="25" spans="1:8">
      <c r="A25" s="1477" t="s">
        <v>51</v>
      </c>
      <c r="B25" s="1513">
        <v>4</v>
      </c>
      <c r="C25" s="55" t="s">
        <v>99</v>
      </c>
      <c r="D25" s="50"/>
      <c r="E25" s="51"/>
      <c r="F25" s="51"/>
      <c r="G25" s="51">
        <f t="shared" ref="G25" si="2">G24</f>
        <v>71029</v>
      </c>
      <c r="H25" s="771"/>
    </row>
    <row r="26" spans="1:8">
      <c r="A26" s="1477"/>
      <c r="B26" s="61"/>
      <c r="C26" s="1488"/>
      <c r="D26" s="50"/>
      <c r="E26" s="287"/>
      <c r="F26" s="287"/>
      <c r="G26" s="1514"/>
      <c r="H26" s="1584"/>
    </row>
    <row r="27" spans="1:8">
      <c r="A27" s="1477"/>
      <c r="B27" s="52">
        <v>80</v>
      </c>
      <c r="C27" s="1488" t="s">
        <v>43</v>
      </c>
      <c r="D27" s="72"/>
      <c r="E27" s="329"/>
      <c r="F27" s="329"/>
      <c r="G27" s="1512"/>
      <c r="H27" s="1582"/>
    </row>
    <row r="28" spans="1:8">
      <c r="A28" s="1477"/>
      <c r="B28" s="133">
        <v>80.001000000000005</v>
      </c>
      <c r="C28" s="55" t="s">
        <v>31</v>
      </c>
      <c r="D28" s="72"/>
      <c r="E28" s="329"/>
      <c r="F28" s="329"/>
      <c r="G28" s="1512"/>
      <c r="H28" s="1582"/>
    </row>
    <row r="29" spans="1:8">
      <c r="A29" s="1477"/>
      <c r="B29" s="183">
        <v>35</v>
      </c>
      <c r="C29" s="1483" t="s">
        <v>683</v>
      </c>
      <c r="D29" s="72"/>
      <c r="E29" s="330"/>
      <c r="F29" s="330"/>
      <c r="G29" s="1511"/>
      <c r="H29" s="1581"/>
    </row>
    <row r="30" spans="1:8">
      <c r="A30" s="1552"/>
      <c r="B30" s="52">
        <v>44</v>
      </c>
      <c r="C30" s="1564" t="s">
        <v>59</v>
      </c>
      <c r="D30" s="72"/>
      <c r="E30" s="330"/>
      <c r="F30" s="330"/>
      <c r="G30" s="1511"/>
      <c r="H30" s="1581"/>
    </row>
    <row r="31" spans="1:8">
      <c r="A31" s="1515"/>
      <c r="B31" s="46" t="s">
        <v>685</v>
      </c>
      <c r="C31" s="1564" t="s">
        <v>100</v>
      </c>
      <c r="D31" s="50"/>
      <c r="E31" s="334"/>
      <c r="F31" s="287"/>
      <c r="G31" s="50">
        <v>500</v>
      </c>
      <c r="H31" s="771"/>
    </row>
    <row r="32" spans="1:8">
      <c r="A32" s="1515"/>
      <c r="B32" s="46" t="s">
        <v>686</v>
      </c>
      <c r="C32" s="1564" t="s">
        <v>438</v>
      </c>
      <c r="D32" s="50"/>
      <c r="E32" s="334"/>
      <c r="F32" s="287"/>
      <c r="G32" s="285">
        <v>1000</v>
      </c>
      <c r="H32" s="1386"/>
    </row>
    <row r="33" spans="1:8">
      <c r="A33" s="1515"/>
      <c r="B33" s="46" t="s">
        <v>687</v>
      </c>
      <c r="C33" s="1564" t="s">
        <v>67</v>
      </c>
      <c r="D33" s="50"/>
      <c r="E33" s="334"/>
      <c r="F33" s="287"/>
      <c r="G33" s="50">
        <v>500</v>
      </c>
      <c r="H33" s="771"/>
    </row>
    <row r="34" spans="1:8">
      <c r="A34" s="1552" t="s">
        <v>51</v>
      </c>
      <c r="B34" s="52">
        <v>44</v>
      </c>
      <c r="C34" s="1564" t="s">
        <v>59</v>
      </c>
      <c r="D34" s="50"/>
      <c r="E34" s="288"/>
      <c r="F34" s="292"/>
      <c r="G34" s="51">
        <f>SUM(G31:G33)</f>
        <v>2000</v>
      </c>
      <c r="H34" s="771"/>
    </row>
    <row r="35" spans="1:8" ht="15" customHeight="1">
      <c r="A35" s="1552"/>
      <c r="B35" s="52"/>
      <c r="C35" s="1564"/>
      <c r="D35" s="50"/>
      <c r="E35" s="287"/>
      <c r="F35" s="287"/>
      <c r="G35" s="1514"/>
      <c r="H35" s="1584"/>
    </row>
    <row r="36" spans="1:8" ht="15" customHeight="1">
      <c r="A36" s="1552"/>
      <c r="B36" s="52">
        <v>46</v>
      </c>
      <c r="C36" s="1564" t="s">
        <v>13</v>
      </c>
      <c r="D36" s="72"/>
      <c r="E36" s="330"/>
      <c r="F36" s="330"/>
      <c r="G36" s="1511"/>
      <c r="H36" s="1581"/>
    </row>
    <row r="37" spans="1:8" ht="15" customHeight="1">
      <c r="A37" s="1552"/>
      <c r="B37" s="46" t="s">
        <v>688</v>
      </c>
      <c r="C37" s="1564" t="s">
        <v>100</v>
      </c>
      <c r="D37" s="50"/>
      <c r="E37" s="334"/>
      <c r="F37" s="287"/>
      <c r="G37" s="50">
        <v>150</v>
      </c>
      <c r="H37" s="771"/>
    </row>
    <row r="38" spans="1:8" ht="15" customHeight="1">
      <c r="A38" s="1477"/>
      <c r="B38" s="46" t="s">
        <v>689</v>
      </c>
      <c r="C38" s="1488" t="s">
        <v>67</v>
      </c>
      <c r="D38" s="50"/>
      <c r="E38" s="334"/>
      <c r="F38" s="287"/>
      <c r="G38" s="50">
        <v>150</v>
      </c>
      <c r="H38" s="771"/>
    </row>
    <row r="39" spans="1:8" ht="15" customHeight="1">
      <c r="A39" s="1477" t="s">
        <v>51</v>
      </c>
      <c r="B39" s="52">
        <v>46</v>
      </c>
      <c r="C39" s="1488" t="s">
        <v>13</v>
      </c>
      <c r="D39" s="50"/>
      <c r="E39" s="288"/>
      <c r="F39" s="292"/>
      <c r="G39" s="51">
        <f>SUM(G37:G38)</f>
        <v>300</v>
      </c>
      <c r="H39" s="771"/>
    </row>
    <row r="40" spans="1:8" ht="15" customHeight="1">
      <c r="A40" s="1477"/>
      <c r="B40" s="52"/>
      <c r="C40" s="1488"/>
      <c r="D40" s="50"/>
      <c r="E40" s="287"/>
      <c r="F40" s="287"/>
      <c r="G40" s="1514"/>
      <c r="H40" s="1584"/>
    </row>
    <row r="41" spans="1:8" ht="13.95" customHeight="1">
      <c r="A41" s="1552"/>
      <c r="B41" s="52">
        <v>48</v>
      </c>
      <c r="C41" s="1564" t="s">
        <v>15</v>
      </c>
      <c r="D41" s="72"/>
      <c r="E41" s="330"/>
      <c r="F41" s="330"/>
      <c r="G41" s="1511"/>
      <c r="H41" s="1581"/>
    </row>
    <row r="42" spans="1:8" ht="13.95" customHeight="1">
      <c r="A42" s="131"/>
      <c r="B42" s="955" t="s">
        <v>690</v>
      </c>
      <c r="C42" s="225" t="s">
        <v>357</v>
      </c>
      <c r="D42" s="69"/>
      <c r="E42" s="365"/>
      <c r="F42" s="290"/>
      <c r="G42" s="69">
        <v>42521</v>
      </c>
      <c r="H42" s="771"/>
    </row>
    <row r="43" spans="1:8">
      <c r="A43" s="1477"/>
      <c r="B43" s="46" t="s">
        <v>691</v>
      </c>
      <c r="C43" s="1488" t="s">
        <v>100</v>
      </c>
      <c r="D43" s="50"/>
      <c r="E43" s="334"/>
      <c r="F43" s="287"/>
      <c r="G43" s="50">
        <v>150</v>
      </c>
      <c r="H43" s="771"/>
    </row>
    <row r="44" spans="1:8">
      <c r="A44" s="1477"/>
      <c r="B44" s="46" t="s">
        <v>692</v>
      </c>
      <c r="C44" s="1488" t="s">
        <v>67</v>
      </c>
      <c r="D44" s="50"/>
      <c r="E44" s="334"/>
      <c r="F44" s="287"/>
      <c r="G44" s="50">
        <v>150</v>
      </c>
      <c r="H44" s="771"/>
    </row>
    <row r="45" spans="1:8">
      <c r="A45" s="1477" t="s">
        <v>51</v>
      </c>
      <c r="B45" s="52">
        <v>48</v>
      </c>
      <c r="C45" s="1488" t="s">
        <v>15</v>
      </c>
      <c r="D45" s="50"/>
      <c r="E45" s="288"/>
      <c r="F45" s="292"/>
      <c r="G45" s="51">
        <f>SUM(G42:G44)</f>
        <v>42821</v>
      </c>
      <c r="H45" s="771"/>
    </row>
    <row r="46" spans="1:8">
      <c r="A46" s="1477"/>
      <c r="B46" s="52"/>
      <c r="C46" s="1488"/>
      <c r="D46" s="50"/>
      <c r="E46" s="287"/>
      <c r="F46" s="287"/>
      <c r="G46" s="1514"/>
      <c r="H46" s="1584"/>
    </row>
    <row r="47" spans="1:8">
      <c r="A47" s="1477"/>
      <c r="B47" s="52">
        <v>60</v>
      </c>
      <c r="C47" s="1488" t="s">
        <v>693</v>
      </c>
      <c r="D47" s="72"/>
      <c r="E47" s="329"/>
      <c r="F47" s="329"/>
      <c r="G47" s="1512"/>
      <c r="H47" s="1582"/>
    </row>
    <row r="48" spans="1:8">
      <c r="A48" s="1477"/>
      <c r="B48" s="46" t="s">
        <v>694</v>
      </c>
      <c r="C48" s="1488" t="s">
        <v>60</v>
      </c>
      <c r="D48" s="50"/>
      <c r="E48" s="328"/>
      <c r="F48" s="287"/>
      <c r="G48" s="1142">
        <v>100</v>
      </c>
      <c r="H48" s="1585"/>
    </row>
    <row r="49" spans="1:8">
      <c r="A49" s="1477"/>
      <c r="B49" s="46" t="s">
        <v>695</v>
      </c>
      <c r="C49" s="1488" t="s">
        <v>67</v>
      </c>
      <c r="D49" s="50"/>
      <c r="E49" s="328"/>
      <c r="F49" s="287"/>
      <c r="G49" s="1142">
        <v>200</v>
      </c>
      <c r="H49" s="1585"/>
    </row>
    <row r="50" spans="1:8">
      <c r="A50" s="1477" t="s">
        <v>51</v>
      </c>
      <c r="B50" s="52">
        <v>60</v>
      </c>
      <c r="C50" s="1488" t="s">
        <v>693</v>
      </c>
      <c r="D50" s="50"/>
      <c r="E50" s="288"/>
      <c r="F50" s="292"/>
      <c r="G50" s="51">
        <f>SUM(G48:G49)</f>
        <v>300</v>
      </c>
      <c r="H50" s="771"/>
    </row>
    <row r="51" spans="1:8">
      <c r="A51" s="1477" t="s">
        <v>51</v>
      </c>
      <c r="B51" s="183">
        <v>35</v>
      </c>
      <c r="C51" s="1483" t="s">
        <v>683</v>
      </c>
      <c r="D51" s="50"/>
      <c r="E51" s="291"/>
      <c r="F51" s="291"/>
      <c r="G51" s="291">
        <f>G50+G45+G39+G34</f>
        <v>45421</v>
      </c>
      <c r="H51" s="771"/>
    </row>
    <row r="52" spans="1:8">
      <c r="A52" s="1477" t="s">
        <v>51</v>
      </c>
      <c r="B52" s="133">
        <v>80.001000000000005</v>
      </c>
      <c r="C52" s="55" t="s">
        <v>31</v>
      </c>
      <c r="D52" s="50"/>
      <c r="E52" s="288"/>
      <c r="F52" s="292"/>
      <c r="G52" s="51">
        <f t="shared" ref="G52" si="3">G51</f>
        <v>45421</v>
      </c>
      <c r="H52" s="771"/>
    </row>
    <row r="53" spans="1:8">
      <c r="A53" s="1477" t="s">
        <v>51</v>
      </c>
      <c r="B53" s="52">
        <v>80</v>
      </c>
      <c r="C53" s="1488" t="s">
        <v>43</v>
      </c>
      <c r="D53" s="50"/>
      <c r="E53" s="291"/>
      <c r="F53" s="291"/>
      <c r="G53" s="291">
        <f>+G52</f>
        <v>45421</v>
      </c>
      <c r="H53" s="771"/>
    </row>
    <row r="54" spans="1:8">
      <c r="A54" s="1477" t="s">
        <v>51</v>
      </c>
      <c r="B54" s="54">
        <v>3054</v>
      </c>
      <c r="C54" s="55" t="s">
        <v>47</v>
      </c>
      <c r="D54" s="1142"/>
      <c r="E54" s="286"/>
      <c r="F54" s="294"/>
      <c r="G54" s="1142">
        <f>SUM(G53,G25)</f>
        <v>116450</v>
      </c>
      <c r="H54" s="1585"/>
    </row>
    <row r="55" spans="1:8">
      <c r="A55" s="62" t="s">
        <v>51</v>
      </c>
      <c r="B55" s="63"/>
      <c r="C55" s="64" t="s">
        <v>55</v>
      </c>
      <c r="D55" s="51"/>
      <c r="E55" s="288"/>
      <c r="F55" s="288"/>
      <c r="G55" s="288">
        <f t="shared" ref="G55" si="4">G54</f>
        <v>116450</v>
      </c>
      <c r="H55" s="771"/>
    </row>
    <row r="56" spans="1:8" ht="8.4" customHeight="1">
      <c r="A56" s="1477"/>
      <c r="B56" s="52"/>
      <c r="C56" s="1143"/>
      <c r="D56" s="50"/>
      <c r="E56" s="287"/>
      <c r="F56" s="287"/>
      <c r="G56" s="1514"/>
      <c r="H56" s="1584"/>
    </row>
    <row r="57" spans="1:8">
      <c r="A57" s="1477"/>
      <c r="B57" s="52"/>
      <c r="C57" s="55" t="s">
        <v>11</v>
      </c>
      <c r="D57" s="50"/>
      <c r="E57" s="287"/>
      <c r="F57" s="287"/>
      <c r="G57" s="1514"/>
      <c r="H57" s="1584"/>
    </row>
    <row r="58" spans="1:8">
      <c r="A58" s="1477" t="s">
        <v>56</v>
      </c>
      <c r="B58" s="54">
        <v>5054</v>
      </c>
      <c r="C58" s="55" t="s">
        <v>29</v>
      </c>
      <c r="D58" s="72"/>
      <c r="E58" s="329"/>
      <c r="F58" s="329"/>
      <c r="G58" s="1512"/>
      <c r="H58" s="1582"/>
    </row>
    <row r="59" spans="1:8">
      <c r="A59" s="1477"/>
      <c r="B59" s="61">
        <v>4</v>
      </c>
      <c r="C59" s="1488" t="s">
        <v>99</v>
      </c>
      <c r="D59" s="72"/>
      <c r="E59" s="329"/>
      <c r="F59" s="329"/>
      <c r="G59" s="1512"/>
      <c r="H59" s="1582"/>
    </row>
    <row r="60" spans="1:8">
      <c r="A60" s="1477"/>
      <c r="B60" s="133">
        <v>4.101</v>
      </c>
      <c r="C60" s="55" t="s">
        <v>237</v>
      </c>
      <c r="D60" s="72"/>
      <c r="E60" s="330"/>
      <c r="F60" s="330"/>
      <c r="G60" s="1511"/>
      <c r="H60" s="1581"/>
    </row>
    <row r="61" spans="1:8">
      <c r="A61" s="625"/>
      <c r="B61" s="61">
        <v>72</v>
      </c>
      <c r="C61" s="1488" t="s">
        <v>948</v>
      </c>
      <c r="D61" s="330"/>
      <c r="E61" s="334"/>
      <c r="F61" s="330"/>
      <c r="G61" s="334"/>
      <c r="H61" s="1578"/>
    </row>
    <row r="62" spans="1:8" ht="27.6" customHeight="1">
      <c r="A62" s="52"/>
      <c r="B62" s="61" t="s">
        <v>949</v>
      </c>
      <c r="C62" s="1739" t="s">
        <v>1050</v>
      </c>
      <c r="D62" s="1739"/>
      <c r="E62" s="365"/>
      <c r="F62" s="331"/>
      <c r="G62" s="365">
        <v>580973</v>
      </c>
      <c r="H62" s="1578"/>
    </row>
    <row r="63" spans="1:8" ht="15" customHeight="1">
      <c r="A63" s="52" t="s">
        <v>51</v>
      </c>
      <c r="B63" s="61">
        <v>72</v>
      </c>
      <c r="C63" s="1488" t="s">
        <v>948</v>
      </c>
      <c r="D63" s="330"/>
      <c r="E63" s="366"/>
      <c r="F63" s="366"/>
      <c r="G63" s="366">
        <f t="shared" ref="G63" si="5">G62</f>
        <v>580973</v>
      </c>
      <c r="H63" s="1578"/>
    </row>
    <row r="64" spans="1:8">
      <c r="A64" s="52" t="s">
        <v>51</v>
      </c>
      <c r="B64" s="133">
        <v>4.101</v>
      </c>
      <c r="C64" s="1579" t="s">
        <v>237</v>
      </c>
      <c r="D64" s="330"/>
      <c r="E64" s="365"/>
      <c r="F64" s="366"/>
      <c r="G64" s="366">
        <f t="shared" ref="G64" si="6">G63</f>
        <v>580973</v>
      </c>
      <c r="H64" s="1578"/>
    </row>
    <row r="65" spans="1:8">
      <c r="A65" s="1552"/>
      <c r="B65" s="133"/>
      <c r="C65" s="55"/>
      <c r="D65" s="72"/>
      <c r="E65" s="330"/>
      <c r="F65" s="330"/>
      <c r="G65" s="1514"/>
      <c r="H65" s="1584"/>
    </row>
    <row r="66" spans="1:8">
      <c r="A66" s="1611"/>
      <c r="B66" s="133">
        <v>4.3369999999999997</v>
      </c>
      <c r="C66" s="55" t="s">
        <v>76</v>
      </c>
      <c r="D66" s="72"/>
      <c r="E66" s="330"/>
      <c r="F66" s="330"/>
      <c r="G66" s="1514"/>
      <c r="H66" s="1584"/>
    </row>
    <row r="67" spans="1:8">
      <c r="A67" s="1477"/>
      <c r="B67" s="52">
        <v>60</v>
      </c>
      <c r="C67" s="1488" t="s">
        <v>245</v>
      </c>
      <c r="D67" s="72"/>
      <c r="E67" s="330"/>
      <c r="F67" s="330"/>
      <c r="G67" s="1511"/>
      <c r="H67" s="1581"/>
    </row>
    <row r="68" spans="1:8">
      <c r="A68" s="1477"/>
      <c r="B68" s="52">
        <v>45</v>
      </c>
      <c r="C68" s="1488" t="s">
        <v>12</v>
      </c>
      <c r="D68" s="72"/>
      <c r="E68" s="330"/>
      <c r="F68" s="330"/>
      <c r="G68" s="1511"/>
      <c r="H68" s="1581"/>
    </row>
    <row r="69" spans="1:8">
      <c r="A69" s="1477"/>
      <c r="B69" s="46" t="s">
        <v>914</v>
      </c>
      <c r="C69" s="1488" t="s">
        <v>915</v>
      </c>
      <c r="D69" s="72"/>
      <c r="E69" s="334"/>
      <c r="F69" s="330"/>
      <c r="G69" s="285">
        <v>224415</v>
      </c>
      <c r="H69" s="1581" t="s">
        <v>305</v>
      </c>
    </row>
    <row r="70" spans="1:8">
      <c r="A70" s="1477"/>
      <c r="B70" s="46" t="s">
        <v>696</v>
      </c>
      <c r="C70" s="1740" t="s">
        <v>697</v>
      </c>
      <c r="D70" s="1740"/>
      <c r="E70" s="334"/>
      <c r="F70" s="330"/>
      <c r="G70" s="285">
        <v>51000</v>
      </c>
      <c r="H70" s="1386" t="s">
        <v>315</v>
      </c>
    </row>
    <row r="71" spans="1:8">
      <c r="A71" s="1477"/>
      <c r="B71" s="46" t="s">
        <v>246</v>
      </c>
      <c r="C71" s="1488" t="s">
        <v>231</v>
      </c>
      <c r="D71" s="330"/>
      <c r="E71" s="334"/>
      <c r="F71" s="330"/>
      <c r="G71" s="285">
        <v>15000</v>
      </c>
      <c r="H71" s="1386"/>
    </row>
    <row r="72" spans="1:8">
      <c r="A72" s="1477"/>
      <c r="B72" s="46" t="s">
        <v>698</v>
      </c>
      <c r="C72" s="1739" t="s">
        <v>699</v>
      </c>
      <c r="D72" s="1739"/>
      <c r="E72" s="334"/>
      <c r="F72" s="330"/>
      <c r="G72" s="285">
        <v>16685</v>
      </c>
      <c r="H72" s="1386" t="s">
        <v>311</v>
      </c>
    </row>
    <row r="73" spans="1:8">
      <c r="A73" s="52"/>
      <c r="B73" s="46" t="s">
        <v>247</v>
      </c>
      <c r="C73" s="1488" t="s">
        <v>248</v>
      </c>
      <c r="D73" s="330"/>
      <c r="E73" s="334"/>
      <c r="F73" s="330"/>
      <c r="G73" s="285">
        <v>753087</v>
      </c>
      <c r="H73" s="1386"/>
    </row>
    <row r="74" spans="1:8">
      <c r="A74" s="1477"/>
      <c r="B74" s="46" t="s">
        <v>700</v>
      </c>
      <c r="C74" s="1488" t="s">
        <v>445</v>
      </c>
      <c r="D74" s="330"/>
      <c r="E74" s="334"/>
      <c r="F74" s="330"/>
      <c r="G74" s="285">
        <v>3900</v>
      </c>
      <c r="H74" s="1386" t="s">
        <v>340</v>
      </c>
    </row>
    <row r="75" spans="1:8">
      <c r="A75" s="1477" t="s">
        <v>51</v>
      </c>
      <c r="B75" s="52">
        <v>45</v>
      </c>
      <c r="C75" s="1488" t="s">
        <v>12</v>
      </c>
      <c r="D75" s="330"/>
      <c r="E75" s="366"/>
      <c r="F75" s="366"/>
      <c r="G75" s="366">
        <f>SUM(G69:G74)</f>
        <v>1064087</v>
      </c>
      <c r="H75" s="1578"/>
    </row>
    <row r="76" spans="1:8">
      <c r="A76" s="1477"/>
      <c r="B76" s="70"/>
      <c r="D76" s="72"/>
      <c r="E76" s="329"/>
      <c r="F76" s="329"/>
      <c r="G76" s="1516"/>
      <c r="H76" s="1586"/>
    </row>
    <row r="77" spans="1:8">
      <c r="A77" s="1477"/>
      <c r="B77" s="268">
        <v>46</v>
      </c>
      <c r="C77" s="1488" t="s">
        <v>13</v>
      </c>
      <c r="D77" s="72"/>
      <c r="E77" s="329"/>
      <c r="F77" s="329"/>
      <c r="G77" s="1516"/>
      <c r="H77" s="1586"/>
    </row>
    <row r="78" spans="1:8">
      <c r="A78" s="1477"/>
      <c r="B78" s="46" t="s">
        <v>701</v>
      </c>
      <c r="C78" s="1740" t="s">
        <v>697</v>
      </c>
      <c r="D78" s="1740"/>
      <c r="E78" s="328"/>
      <c r="F78" s="329"/>
      <c r="G78" s="286">
        <v>18000</v>
      </c>
      <c r="H78" s="1402" t="s">
        <v>316</v>
      </c>
    </row>
    <row r="79" spans="1:8">
      <c r="A79" s="1477"/>
      <c r="B79" s="46" t="s">
        <v>249</v>
      </c>
      <c r="C79" s="1488" t="s">
        <v>231</v>
      </c>
      <c r="D79" s="330"/>
      <c r="E79" s="334"/>
      <c r="F79" s="330"/>
      <c r="G79" s="285">
        <v>16500</v>
      </c>
      <c r="H79" s="1386"/>
    </row>
    <row r="80" spans="1:8" ht="26.4" customHeight="1">
      <c r="A80" s="52" t="s">
        <v>307</v>
      </c>
      <c r="B80" s="46" t="s">
        <v>926</v>
      </c>
      <c r="C80" s="1739" t="s">
        <v>927</v>
      </c>
      <c r="D80" s="1739"/>
      <c r="E80" s="334"/>
      <c r="F80" s="330"/>
      <c r="G80" s="285">
        <v>19828</v>
      </c>
      <c r="H80" s="1386"/>
    </row>
    <row r="81" spans="1:8" ht="15" customHeight="1">
      <c r="A81" s="131" t="s">
        <v>51</v>
      </c>
      <c r="B81" s="1587">
        <v>46</v>
      </c>
      <c r="C81" s="225" t="s">
        <v>13</v>
      </c>
      <c r="D81" s="331"/>
      <c r="E81" s="366"/>
      <c r="F81" s="366"/>
      <c r="G81" s="366">
        <f t="shared" ref="G81" si="7">SUM(G78:G79)+G80</f>
        <v>54328</v>
      </c>
      <c r="H81" s="1578"/>
    </row>
    <row r="82" spans="1:8" ht="13.95" customHeight="1">
      <c r="A82" s="1477"/>
      <c r="B82" s="46"/>
      <c r="C82" s="1488"/>
      <c r="D82" s="72"/>
      <c r="E82" s="330"/>
      <c r="F82" s="330"/>
      <c r="G82" s="1514"/>
      <c r="H82" s="1584"/>
    </row>
    <row r="83" spans="1:8" ht="14.25" customHeight="1">
      <c r="A83" s="1477"/>
      <c r="B83" s="268" t="s">
        <v>184</v>
      </c>
      <c r="C83" s="1488" t="s">
        <v>14</v>
      </c>
      <c r="D83" s="72"/>
      <c r="E83" s="330"/>
      <c r="F83" s="330"/>
      <c r="G83" s="1514"/>
      <c r="H83" s="1584"/>
    </row>
    <row r="84" spans="1:8">
      <c r="A84" s="1477"/>
      <c r="B84" s="46" t="s">
        <v>702</v>
      </c>
      <c r="C84" s="1740" t="s">
        <v>703</v>
      </c>
      <c r="D84" s="1740"/>
      <c r="E84" s="334"/>
      <c r="F84" s="330"/>
      <c r="G84" s="285">
        <v>12000</v>
      </c>
      <c r="H84" s="1386" t="s">
        <v>317</v>
      </c>
    </row>
    <row r="85" spans="1:8" ht="14.25" customHeight="1">
      <c r="A85" s="1477" t="s">
        <v>51</v>
      </c>
      <c r="B85" s="268" t="s">
        <v>184</v>
      </c>
      <c r="C85" s="1488" t="s">
        <v>14</v>
      </c>
      <c r="D85" s="330"/>
      <c r="E85" s="275"/>
      <c r="F85" s="367"/>
      <c r="G85" s="275">
        <f>SUM(G84:G84)</f>
        <v>12000</v>
      </c>
      <c r="H85" s="1577"/>
    </row>
    <row r="86" spans="1:8">
      <c r="A86" s="1477"/>
      <c r="B86" s="46"/>
      <c r="C86" s="1488"/>
      <c r="D86" s="72"/>
      <c r="E86" s="329"/>
      <c r="F86" s="329"/>
      <c r="G86" s="1516"/>
      <c r="H86" s="1586"/>
    </row>
    <row r="87" spans="1:8" ht="14.25" customHeight="1">
      <c r="A87" s="1477"/>
      <c r="B87" s="268" t="s">
        <v>205</v>
      </c>
      <c r="C87" s="1488" t="s">
        <v>15</v>
      </c>
      <c r="D87" s="72"/>
      <c r="E87" s="329"/>
      <c r="F87" s="329"/>
      <c r="G87" s="1516"/>
      <c r="H87" s="1586"/>
    </row>
    <row r="88" spans="1:8" ht="14.25" customHeight="1">
      <c r="A88" s="1477"/>
      <c r="B88" s="46" t="s">
        <v>704</v>
      </c>
      <c r="C88" s="1740" t="s">
        <v>697</v>
      </c>
      <c r="D88" s="1740"/>
      <c r="E88" s="334"/>
      <c r="F88" s="330"/>
      <c r="G88" s="285">
        <v>2000</v>
      </c>
      <c r="H88" s="1386" t="s">
        <v>950</v>
      </c>
    </row>
    <row r="89" spans="1:8" ht="14.25" customHeight="1">
      <c r="A89" s="1477"/>
      <c r="B89" s="46" t="s">
        <v>229</v>
      </c>
      <c r="C89" s="1488" t="s">
        <v>231</v>
      </c>
      <c r="D89" s="330"/>
      <c r="E89" s="365"/>
      <c r="F89" s="331"/>
      <c r="G89" s="291">
        <v>21803</v>
      </c>
      <c r="H89" s="1386"/>
    </row>
    <row r="90" spans="1:8" ht="14.25" customHeight="1">
      <c r="A90" s="1477" t="s">
        <v>51</v>
      </c>
      <c r="B90" s="268" t="s">
        <v>205</v>
      </c>
      <c r="C90" s="1488" t="s">
        <v>15</v>
      </c>
      <c r="D90" s="330"/>
      <c r="E90" s="365"/>
      <c r="F90" s="331"/>
      <c r="G90" s="365">
        <f>SUM(G88:G89)</f>
        <v>23803</v>
      </c>
      <c r="H90" s="1578"/>
    </row>
    <row r="91" spans="1:8" ht="13.95" customHeight="1">
      <c r="A91" s="1477" t="s">
        <v>51</v>
      </c>
      <c r="B91" s="52">
        <v>60</v>
      </c>
      <c r="C91" s="1488" t="s">
        <v>245</v>
      </c>
      <c r="D91" s="287"/>
      <c r="E91" s="291"/>
      <c r="F91" s="290"/>
      <c r="G91" s="291">
        <f>G90+G85+G81+G75</f>
        <v>1154218</v>
      </c>
      <c r="H91" s="1386"/>
    </row>
    <row r="92" spans="1:8">
      <c r="A92" s="1477"/>
      <c r="B92" s="52"/>
      <c r="C92" s="1488"/>
      <c r="D92" s="287"/>
      <c r="E92" s="287"/>
      <c r="F92" s="287"/>
      <c r="G92" s="50"/>
      <c r="H92" s="771"/>
    </row>
    <row r="93" spans="1:8" ht="13.95" customHeight="1">
      <c r="A93" s="1477"/>
      <c r="B93" s="1362">
        <v>62</v>
      </c>
      <c r="C93" s="217" t="s">
        <v>250</v>
      </c>
      <c r="D93" s="287"/>
      <c r="E93" s="287"/>
      <c r="F93" s="287"/>
      <c r="G93" s="287"/>
      <c r="H93" s="770"/>
    </row>
    <row r="94" spans="1:8" ht="14.4" customHeight="1">
      <c r="A94" s="1477"/>
      <c r="B94" s="1362" t="s">
        <v>252</v>
      </c>
      <c r="C94" s="217" t="s">
        <v>253</v>
      </c>
      <c r="D94" s="287"/>
      <c r="E94" s="285"/>
      <c r="F94" s="287"/>
      <c r="G94" s="285">
        <v>5000</v>
      </c>
      <c r="H94" s="1386"/>
    </row>
    <row r="95" spans="1:8" ht="14.4" customHeight="1">
      <c r="A95" s="1477"/>
      <c r="B95" s="1362" t="s">
        <v>705</v>
      </c>
      <c r="C95" s="217" t="s">
        <v>706</v>
      </c>
      <c r="D95" s="287"/>
      <c r="E95" s="285"/>
      <c r="F95" s="287"/>
      <c r="G95" s="285">
        <v>4127</v>
      </c>
      <c r="H95" s="1386"/>
    </row>
    <row r="96" spans="1:8" ht="28.95" customHeight="1">
      <c r="A96" s="1477"/>
      <c r="B96" s="1362" t="s">
        <v>198</v>
      </c>
      <c r="C96" s="1742" t="s">
        <v>1046</v>
      </c>
      <c r="D96" s="1742"/>
      <c r="E96" s="285"/>
      <c r="F96" s="287"/>
      <c r="G96" s="285">
        <v>2000</v>
      </c>
      <c r="H96" s="1386"/>
    </row>
    <row r="97" spans="1:8" ht="28.95" customHeight="1">
      <c r="A97" s="52"/>
      <c r="B97" s="1362" t="s">
        <v>190</v>
      </c>
      <c r="C97" s="1742" t="s">
        <v>1045</v>
      </c>
      <c r="D97" s="1742"/>
      <c r="E97" s="285"/>
      <c r="F97" s="287"/>
      <c r="G97" s="285">
        <v>1861</v>
      </c>
      <c r="H97" s="1386"/>
    </row>
    <row r="98" spans="1:8" ht="27" customHeight="1">
      <c r="A98" s="52"/>
      <c r="B98" s="1362" t="s">
        <v>946</v>
      </c>
      <c r="C98" s="1742" t="s">
        <v>947</v>
      </c>
      <c r="D98" s="1742"/>
      <c r="E98" s="285"/>
      <c r="F98" s="287"/>
      <c r="G98" s="285">
        <v>10000</v>
      </c>
      <c r="H98" s="1386"/>
    </row>
    <row r="99" spans="1:8" ht="28.2" customHeight="1">
      <c r="A99" s="52" t="s">
        <v>307</v>
      </c>
      <c r="B99" s="1362" t="s">
        <v>542</v>
      </c>
      <c r="C99" s="1742" t="s">
        <v>1065</v>
      </c>
      <c r="D99" s="1742"/>
      <c r="E99" s="285"/>
      <c r="F99" s="287"/>
      <c r="G99" s="285">
        <v>20000</v>
      </c>
      <c r="H99" s="1386"/>
    </row>
    <row r="100" spans="1:8" ht="13.95" customHeight="1">
      <c r="A100" s="1477" t="s">
        <v>51</v>
      </c>
      <c r="B100" s="1362">
        <v>62</v>
      </c>
      <c r="C100" s="217" t="s">
        <v>250</v>
      </c>
      <c r="D100" s="287"/>
      <c r="E100" s="288"/>
      <c r="F100" s="288"/>
      <c r="G100" s="288">
        <f>SUM(G94:G99)</f>
        <v>42988</v>
      </c>
      <c r="H100" s="1386"/>
    </row>
    <row r="101" spans="1:8" ht="13.95" customHeight="1">
      <c r="A101" s="1477" t="s">
        <v>51</v>
      </c>
      <c r="B101" s="133">
        <v>4.3369999999999997</v>
      </c>
      <c r="C101" s="55" t="s">
        <v>76</v>
      </c>
      <c r="D101" s="287"/>
      <c r="E101" s="291"/>
      <c r="F101" s="290"/>
      <c r="G101" s="291">
        <f>G91+G100</f>
        <v>1197206</v>
      </c>
      <c r="H101" s="1386"/>
    </row>
    <row r="102" spans="1:8" ht="13.95" customHeight="1">
      <c r="A102" s="1477" t="s">
        <v>51</v>
      </c>
      <c r="B102" s="61">
        <v>4</v>
      </c>
      <c r="C102" s="1488" t="s">
        <v>99</v>
      </c>
      <c r="D102" s="287"/>
      <c r="E102" s="288"/>
      <c r="F102" s="292"/>
      <c r="G102" s="288">
        <f>G101+G64</f>
        <v>1778179</v>
      </c>
      <c r="H102" s="1386"/>
    </row>
    <row r="103" spans="1:8">
      <c r="A103" s="1477"/>
      <c r="B103" s="61"/>
      <c r="C103" s="1488"/>
      <c r="D103" s="50"/>
      <c r="E103" s="807"/>
      <c r="F103" s="287"/>
      <c r="G103" s="1514"/>
      <c r="H103" s="1584"/>
    </row>
    <row r="104" spans="1:8" ht="13.95" customHeight="1">
      <c r="A104" s="1477"/>
      <c r="B104" s="61">
        <v>5</v>
      </c>
      <c r="C104" s="1489" t="s">
        <v>174</v>
      </c>
      <c r="D104" s="72"/>
      <c r="E104" s="287"/>
      <c r="F104" s="330"/>
      <c r="G104" s="1511"/>
      <c r="H104" s="1581"/>
    </row>
    <row r="105" spans="1:8" ht="13.95" customHeight="1">
      <c r="A105" s="1477"/>
      <c r="B105" s="133">
        <v>5.3369999999999997</v>
      </c>
      <c r="C105" s="68" t="s">
        <v>76</v>
      </c>
      <c r="D105" s="50"/>
      <c r="E105" s="287"/>
      <c r="F105" s="287"/>
      <c r="G105" s="1514"/>
      <c r="H105" s="1584"/>
    </row>
    <row r="106" spans="1:8" ht="26.4">
      <c r="A106" s="1477"/>
      <c r="B106" s="268" t="s">
        <v>37</v>
      </c>
      <c r="C106" s="1488" t="s">
        <v>116</v>
      </c>
      <c r="D106" s="285"/>
      <c r="E106" s="287"/>
      <c r="F106" s="287"/>
      <c r="G106" s="1514"/>
      <c r="H106" s="1584"/>
    </row>
    <row r="107" spans="1:8" ht="28.95" customHeight="1">
      <c r="A107" s="1477"/>
      <c r="B107" s="1517" t="s">
        <v>254</v>
      </c>
      <c r="C107" s="277" t="s">
        <v>255</v>
      </c>
      <c r="D107" s="287"/>
      <c r="E107" s="287"/>
      <c r="F107" s="287"/>
      <c r="G107" s="285"/>
      <c r="H107" s="1386"/>
    </row>
    <row r="108" spans="1:8" ht="15" customHeight="1">
      <c r="A108" s="1477"/>
      <c r="B108" s="1517" t="s">
        <v>256</v>
      </c>
      <c r="C108" s="276" t="s">
        <v>2</v>
      </c>
      <c r="D108" s="287"/>
      <c r="E108" s="285"/>
      <c r="F108" s="287"/>
      <c r="G108" s="285">
        <v>40000</v>
      </c>
      <c r="H108" s="1386"/>
    </row>
    <row r="109" spans="1:8" ht="28.2" customHeight="1">
      <c r="A109" s="1552" t="s">
        <v>51</v>
      </c>
      <c r="B109" s="268" t="s">
        <v>37</v>
      </c>
      <c r="C109" s="1564" t="s">
        <v>116</v>
      </c>
      <c r="D109" s="287"/>
      <c r="E109" s="288"/>
      <c r="F109" s="292"/>
      <c r="G109" s="288">
        <f>SUM(G107:G108)</f>
        <v>40000</v>
      </c>
      <c r="H109" s="1386"/>
    </row>
    <row r="110" spans="1:8" ht="15.45" customHeight="1">
      <c r="A110" s="1552" t="s">
        <v>51</v>
      </c>
      <c r="B110" s="133">
        <v>5.3369999999999997</v>
      </c>
      <c r="C110" s="68" t="s">
        <v>76</v>
      </c>
      <c r="D110" s="287"/>
      <c r="E110" s="291"/>
      <c r="F110" s="291"/>
      <c r="G110" s="291">
        <f t="shared" ref="G110" si="8">G109</f>
        <v>40000</v>
      </c>
      <c r="H110" s="1386"/>
    </row>
    <row r="111" spans="1:8" ht="15" customHeight="1">
      <c r="A111" s="131" t="s">
        <v>51</v>
      </c>
      <c r="B111" s="1588">
        <v>5</v>
      </c>
      <c r="C111" s="225" t="s">
        <v>174</v>
      </c>
      <c r="D111" s="290"/>
      <c r="E111" s="291"/>
      <c r="F111" s="290"/>
      <c r="G111" s="291">
        <f t="shared" ref="G111" si="9">SUM(G110)</f>
        <v>40000</v>
      </c>
      <c r="H111" s="1386"/>
    </row>
    <row r="112" spans="1:8" ht="15" customHeight="1">
      <c r="A112" s="1552"/>
      <c r="B112" s="61"/>
      <c r="C112" s="1564"/>
      <c r="D112" s="287"/>
      <c r="E112" s="285"/>
      <c r="F112" s="287"/>
      <c r="G112" s="285"/>
      <c r="H112" s="1386"/>
    </row>
    <row r="113" spans="1:8" ht="13.95" customHeight="1">
      <c r="A113" s="52" t="s">
        <v>307</v>
      </c>
      <c r="B113" s="61">
        <v>80</v>
      </c>
      <c r="C113" s="1488" t="s">
        <v>43</v>
      </c>
      <c r="D113" s="287"/>
      <c r="E113" s="285"/>
      <c r="F113" s="287"/>
      <c r="G113" s="285"/>
      <c r="H113" s="1386"/>
    </row>
    <row r="114" spans="1:8" ht="13.95" customHeight="1">
      <c r="A114" s="1477"/>
      <c r="B114" s="1634" t="s">
        <v>986</v>
      </c>
      <c r="C114" s="55" t="s">
        <v>17</v>
      </c>
      <c r="D114" s="287"/>
      <c r="E114" s="285"/>
      <c r="F114" s="287"/>
      <c r="G114" s="285"/>
      <c r="H114" s="1386"/>
    </row>
    <row r="115" spans="1:8" ht="13.95" customHeight="1">
      <c r="A115" s="1477"/>
      <c r="B115" s="123">
        <v>46</v>
      </c>
      <c r="C115" s="941" t="s">
        <v>13</v>
      </c>
      <c r="D115" s="287"/>
      <c r="E115" s="285"/>
      <c r="F115" s="287"/>
      <c r="G115" s="285"/>
      <c r="H115" s="1386"/>
    </row>
    <row r="116" spans="1:8" ht="13.95" customHeight="1">
      <c r="A116" s="1477"/>
      <c r="B116" s="61" t="s">
        <v>988</v>
      </c>
      <c r="C116" s="1488" t="s">
        <v>987</v>
      </c>
      <c r="D116" s="287"/>
      <c r="E116" s="291"/>
      <c r="F116" s="290"/>
      <c r="G116" s="291">
        <v>5000</v>
      </c>
      <c r="H116" s="1386" t="s">
        <v>1066</v>
      </c>
    </row>
    <row r="117" spans="1:8" ht="13.95" customHeight="1">
      <c r="A117" s="1477" t="s">
        <v>51</v>
      </c>
      <c r="B117" s="123">
        <v>46</v>
      </c>
      <c r="C117" s="941" t="s">
        <v>13</v>
      </c>
      <c r="D117" s="287"/>
      <c r="E117" s="291"/>
      <c r="F117" s="290"/>
      <c r="G117" s="291">
        <f>G116</f>
        <v>5000</v>
      </c>
      <c r="H117" s="1386"/>
    </row>
    <row r="118" spans="1:8" ht="13.95" customHeight="1">
      <c r="A118" s="1477" t="s">
        <v>51</v>
      </c>
      <c r="B118" s="1634" t="s">
        <v>986</v>
      </c>
      <c r="C118" s="55" t="s">
        <v>17</v>
      </c>
      <c r="D118" s="287"/>
      <c r="E118" s="291"/>
      <c r="F118" s="290"/>
      <c r="G118" s="291">
        <f>G117</f>
        <v>5000</v>
      </c>
      <c r="H118" s="1386"/>
    </row>
    <row r="119" spans="1:8" ht="13.95" customHeight="1">
      <c r="A119" s="1477" t="s">
        <v>51</v>
      </c>
      <c r="B119" s="61">
        <v>80</v>
      </c>
      <c r="C119" s="1488" t="s">
        <v>43</v>
      </c>
      <c r="D119" s="287"/>
      <c r="E119" s="291"/>
      <c r="F119" s="290"/>
      <c r="G119" s="291">
        <f>G118</f>
        <v>5000</v>
      </c>
      <c r="H119" s="1386"/>
    </row>
    <row r="120" spans="1:8" ht="13.95" customHeight="1">
      <c r="A120" s="131" t="s">
        <v>51</v>
      </c>
      <c r="B120" s="202">
        <v>5054</v>
      </c>
      <c r="C120" s="60" t="s">
        <v>29</v>
      </c>
      <c r="D120" s="290"/>
      <c r="E120" s="291"/>
      <c r="F120" s="291"/>
      <c r="G120" s="291">
        <f>SUM(G111,G102,G119)</f>
        <v>1823179</v>
      </c>
      <c r="H120" s="1386"/>
    </row>
    <row r="121" spans="1:8" ht="13.95" customHeight="1">
      <c r="A121" s="62" t="s">
        <v>51</v>
      </c>
      <c r="B121" s="63"/>
      <c r="C121" s="64" t="s">
        <v>11</v>
      </c>
      <c r="D121" s="292"/>
      <c r="E121" s="288"/>
      <c r="F121" s="292"/>
      <c r="G121" s="288">
        <f>G120</f>
        <v>1823179</v>
      </c>
      <c r="H121" s="1386"/>
    </row>
    <row r="122" spans="1:8" ht="13.95" customHeight="1">
      <c r="A122" s="62" t="s">
        <v>51</v>
      </c>
      <c r="B122" s="63"/>
      <c r="C122" s="64" t="s">
        <v>52</v>
      </c>
      <c r="D122" s="51"/>
      <c r="E122" s="288"/>
      <c r="F122" s="292"/>
      <c r="G122" s="288">
        <f>G121+G55</f>
        <v>1939629</v>
      </c>
      <c r="H122" s="771"/>
    </row>
    <row r="123" spans="1:8" ht="13.95" customHeight="1">
      <c r="A123" s="1552"/>
      <c r="B123" s="52"/>
      <c r="C123" s="55"/>
      <c r="D123" s="50"/>
      <c r="E123" s="285"/>
      <c r="F123" s="287"/>
      <c r="G123" s="285"/>
      <c r="H123" s="771"/>
    </row>
    <row r="124" spans="1:8" ht="15.45" customHeight="1">
      <c r="A124" s="248" t="s">
        <v>308</v>
      </c>
      <c r="B124" s="7"/>
      <c r="C124" s="55"/>
      <c r="D124" s="50"/>
      <c r="E124" s="285"/>
      <c r="F124" s="50"/>
      <c r="G124" s="50"/>
      <c r="H124" s="771"/>
    </row>
    <row r="125" spans="1:8" ht="25.95" customHeight="1">
      <c r="A125" s="1394" t="s">
        <v>303</v>
      </c>
      <c r="B125" s="1698" t="s">
        <v>1049</v>
      </c>
      <c r="C125" s="1698"/>
      <c r="D125" s="1698"/>
      <c r="E125" s="1698"/>
      <c r="F125" s="1698"/>
      <c r="G125" s="1698"/>
      <c r="H125" s="771"/>
    </row>
    <row r="126" spans="1:8" ht="15.45" customHeight="1">
      <c r="A126" s="625" t="s">
        <v>305</v>
      </c>
      <c r="B126" s="1740" t="s">
        <v>916</v>
      </c>
      <c r="C126" s="1740"/>
      <c r="D126" s="1740"/>
      <c r="E126" s="1740"/>
      <c r="F126" s="1740"/>
      <c r="G126" s="50"/>
      <c r="H126" s="771"/>
    </row>
    <row r="127" spans="1:8" ht="54.6" customHeight="1">
      <c r="A127" s="625" t="s">
        <v>315</v>
      </c>
      <c r="B127" s="1739" t="s">
        <v>1067</v>
      </c>
      <c r="C127" s="1739"/>
      <c r="D127" s="1739"/>
      <c r="E127" s="1739"/>
      <c r="F127" s="1739"/>
      <c r="G127" s="1739"/>
      <c r="H127" s="771"/>
    </row>
    <row r="128" spans="1:8" ht="16.95" customHeight="1">
      <c r="A128" s="625" t="s">
        <v>311</v>
      </c>
      <c r="B128" s="1740" t="s">
        <v>1047</v>
      </c>
      <c r="C128" s="1740"/>
      <c r="D128" s="1740"/>
      <c r="E128" s="1740"/>
      <c r="F128" s="1740"/>
      <c r="G128" s="1740"/>
      <c r="H128" s="771"/>
    </row>
    <row r="129" spans="1:8" ht="15.45" customHeight="1">
      <c r="A129" s="625" t="s">
        <v>340</v>
      </c>
      <c r="B129" s="1740" t="s">
        <v>917</v>
      </c>
      <c r="C129" s="1740"/>
      <c r="D129" s="1740"/>
      <c r="E129" s="1740"/>
      <c r="F129" s="1740"/>
      <c r="G129" s="1740"/>
      <c r="H129" s="771"/>
    </row>
    <row r="130" spans="1:8" ht="69" customHeight="1">
      <c r="A130" s="625" t="s">
        <v>316</v>
      </c>
      <c r="B130" s="1739" t="s">
        <v>1003</v>
      </c>
      <c r="C130" s="1739"/>
      <c r="D130" s="1739"/>
      <c r="E130" s="1739"/>
      <c r="F130" s="1739"/>
      <c r="G130" s="1739"/>
      <c r="H130" s="771"/>
    </row>
    <row r="131" spans="1:8" ht="42.6" customHeight="1">
      <c r="A131" s="625" t="s">
        <v>317</v>
      </c>
      <c r="B131" s="1739" t="s">
        <v>1068</v>
      </c>
      <c r="C131" s="1739"/>
      <c r="D131" s="1739"/>
      <c r="E131" s="1739"/>
      <c r="F131" s="1739"/>
      <c r="G131" s="1739"/>
      <c r="H131" s="771"/>
    </row>
    <row r="132" spans="1:8" ht="28.95" customHeight="1">
      <c r="A132" s="625" t="s">
        <v>950</v>
      </c>
      <c r="B132" s="1739" t="s">
        <v>1048</v>
      </c>
      <c r="C132" s="1739"/>
      <c r="D132" s="1739"/>
      <c r="E132" s="1739"/>
      <c r="F132" s="1739"/>
      <c r="G132" s="1739"/>
      <c r="H132" s="771"/>
    </row>
    <row r="133" spans="1:8" s="763" customFormat="1" ht="15" customHeight="1">
      <c r="A133" s="1632" t="s">
        <v>1066</v>
      </c>
      <c r="B133" s="1741" t="s">
        <v>985</v>
      </c>
      <c r="C133" s="1741"/>
      <c r="D133" s="1741"/>
      <c r="E133" s="1741"/>
      <c r="F133" s="1741"/>
      <c r="G133" s="1741"/>
      <c r="H133" s="1633"/>
    </row>
    <row r="134" spans="1:8">
      <c r="A134" s="1477"/>
      <c r="B134" s="23"/>
      <c r="C134" s="1739"/>
      <c r="D134" s="1739"/>
      <c r="E134" s="1739"/>
      <c r="F134" s="1739"/>
      <c r="G134" s="1739"/>
      <c r="H134" s="1739"/>
    </row>
    <row r="135" spans="1:8">
      <c r="A135" s="1477"/>
      <c r="B135" s="52"/>
      <c r="C135" s="1488"/>
      <c r="D135" s="612"/>
      <c r="E135" s="330"/>
      <c r="F135" s="285"/>
      <c r="G135" s="287"/>
      <c r="H135" s="770"/>
    </row>
    <row r="136" spans="1:8" s="70" customFormat="1">
      <c r="A136" s="248"/>
      <c r="B136" s="82"/>
      <c r="D136" s="134"/>
      <c r="E136" s="134"/>
      <c r="F136" s="134"/>
      <c r="G136" s="134"/>
      <c r="H136" s="230"/>
    </row>
    <row r="137" spans="1:8" s="70" customFormat="1">
      <c r="A137" s="248"/>
      <c r="B137" s="82"/>
      <c r="C137" s="82"/>
      <c r="D137" s="232"/>
      <c r="E137" s="232"/>
      <c r="F137" s="1778"/>
      <c r="G137" s="232"/>
      <c r="H137" s="230"/>
    </row>
    <row r="138" spans="1:8" s="70" customFormat="1">
      <c r="A138" s="248"/>
      <c r="B138" s="82"/>
      <c r="D138" s="56"/>
      <c r="F138" s="473"/>
      <c r="G138" s="56"/>
      <c r="H138" s="1281"/>
    </row>
    <row r="139" spans="1:8" s="70" customFormat="1">
      <c r="A139" s="248"/>
      <c r="B139" s="82"/>
      <c r="C139" s="82"/>
      <c r="D139" s="1345"/>
      <c r="E139" s="613"/>
      <c r="F139" s="1345"/>
      <c r="G139" s="613"/>
      <c r="H139" s="613"/>
    </row>
    <row r="140" spans="1:8" s="70" customFormat="1">
      <c r="A140" s="248"/>
      <c r="B140" s="82"/>
      <c r="C140" s="82"/>
      <c r="D140" s="56"/>
      <c r="E140" s="56"/>
      <c r="F140" s="473"/>
      <c r="G140" s="56"/>
      <c r="H140" s="1281"/>
    </row>
    <row r="141" spans="1:8" s="70" customFormat="1">
      <c r="A141" s="248"/>
      <c r="B141" s="82"/>
      <c r="D141" s="56"/>
      <c r="E141" s="56"/>
      <c r="H141" s="1779"/>
    </row>
    <row r="146" spans="1:8">
      <c r="D146" s="132"/>
      <c r="E146" s="132"/>
      <c r="F146" s="132"/>
      <c r="G146" s="132"/>
      <c r="H146" s="212"/>
    </row>
    <row r="147" spans="1:8">
      <c r="F147" s="8"/>
      <c r="G147" s="8"/>
      <c r="H147" s="212"/>
    </row>
    <row r="148" spans="1:8">
      <c r="F148" s="8"/>
      <c r="G148" s="8"/>
      <c r="H148" s="212"/>
    </row>
    <row r="149" spans="1:8">
      <c r="F149" s="8"/>
      <c r="G149" s="8"/>
      <c r="H149" s="212"/>
    </row>
    <row r="150" spans="1:8" s="75" customFormat="1">
      <c r="A150" s="248"/>
      <c r="B150" s="82"/>
      <c r="C150" s="70"/>
      <c r="D150" s="8"/>
      <c r="E150" s="8"/>
      <c r="F150" s="8"/>
      <c r="G150" s="8"/>
      <c r="H150" s="212"/>
    </row>
    <row r="151" spans="1:8" s="75" customFormat="1">
      <c r="A151" s="248"/>
      <c r="B151" s="82"/>
      <c r="C151" s="70"/>
      <c r="D151" s="8"/>
      <c r="E151" s="8"/>
      <c r="F151" s="8"/>
      <c r="G151" s="8"/>
      <c r="H151" s="212"/>
    </row>
    <row r="152" spans="1:8" s="75" customFormat="1">
      <c r="A152" s="248"/>
      <c r="B152" s="82"/>
      <c r="C152" s="70"/>
      <c r="D152" s="8"/>
      <c r="E152" s="8"/>
      <c r="F152" s="8"/>
      <c r="G152" s="8"/>
      <c r="H152" s="212"/>
    </row>
    <row r="153" spans="1:8" s="75" customFormat="1">
      <c r="A153" s="248"/>
      <c r="B153" s="82"/>
      <c r="C153" s="70"/>
      <c r="H153" s="772"/>
    </row>
    <row r="154" spans="1:8" s="75" customFormat="1">
      <c r="A154" s="248"/>
      <c r="B154" s="70"/>
      <c r="C154" s="56"/>
      <c r="D154" s="8"/>
      <c r="E154" s="8"/>
      <c r="F154" s="8"/>
      <c r="G154" s="8"/>
      <c r="H154" s="212"/>
    </row>
    <row r="155" spans="1:8" s="75" customFormat="1">
      <c r="A155" s="248"/>
      <c r="B155" s="70"/>
      <c r="C155" s="56"/>
      <c r="D155" s="8"/>
      <c r="E155" s="8"/>
      <c r="F155" s="8"/>
      <c r="G155" s="8"/>
      <c r="H155" s="212"/>
    </row>
    <row r="156" spans="1:8" s="75" customFormat="1">
      <c r="A156" s="248"/>
      <c r="B156" s="70"/>
      <c r="C156" s="56"/>
      <c r="D156" s="8"/>
      <c r="E156" s="7"/>
      <c r="F156" s="7"/>
      <c r="G156" s="8"/>
      <c r="H156" s="212"/>
    </row>
    <row r="157" spans="1:8" s="75" customFormat="1">
      <c r="A157" s="248"/>
      <c r="B157" s="70"/>
      <c r="C157" s="56"/>
      <c r="D157" s="8"/>
      <c r="E157" s="7"/>
      <c r="F157" s="7"/>
      <c r="G157" s="8"/>
      <c r="H157" s="212"/>
    </row>
    <row r="158" spans="1:8" s="75" customFormat="1">
      <c r="A158" s="248"/>
      <c r="B158" s="70"/>
      <c r="C158" s="56"/>
      <c r="D158" s="8"/>
      <c r="E158" s="7"/>
      <c r="F158" s="7"/>
      <c r="G158" s="8"/>
      <c r="H158" s="212"/>
    </row>
    <row r="159" spans="1:8">
      <c r="B159" s="70"/>
      <c r="C159" s="56"/>
      <c r="E159" s="7"/>
      <c r="G159" s="8"/>
      <c r="H159" s="212"/>
    </row>
    <row r="162" spans="1:1">
      <c r="A162" s="248" t="s">
        <v>300</v>
      </c>
    </row>
  </sheetData>
  <autoFilter ref="A14:H133"/>
  <mergeCells count="28">
    <mergeCell ref="C80:D80"/>
    <mergeCell ref="C78:D78"/>
    <mergeCell ref="C84:D84"/>
    <mergeCell ref="C88:D88"/>
    <mergeCell ref="C99:D99"/>
    <mergeCell ref="C98:D98"/>
    <mergeCell ref="C97:D97"/>
    <mergeCell ref="C96:D96"/>
    <mergeCell ref="C134:H134"/>
    <mergeCell ref="B13:G13"/>
    <mergeCell ref="B126:F126"/>
    <mergeCell ref="B127:G127"/>
    <mergeCell ref="B128:G128"/>
    <mergeCell ref="B129:G129"/>
    <mergeCell ref="B130:G130"/>
    <mergeCell ref="B131:G131"/>
    <mergeCell ref="B132:G132"/>
    <mergeCell ref="B125:G125"/>
    <mergeCell ref="B133:G133"/>
    <mergeCell ref="C20:D20"/>
    <mergeCell ref="C22:D22"/>
    <mergeCell ref="C62:D62"/>
    <mergeCell ref="C70:D70"/>
    <mergeCell ref="C72:D72"/>
    <mergeCell ref="A3:G3"/>
    <mergeCell ref="B4:G4"/>
    <mergeCell ref="A1:G1"/>
    <mergeCell ref="A2:G2"/>
  </mergeCells>
  <printOptions horizontalCentered="1"/>
  <pageMargins left="0.74803149606299213" right="0.39370078740157483" top="0.74803149606299213" bottom="3.9370078740157481" header="0.51181102362204722" footer="3.3464566929133861"/>
  <pageSetup paperSize="9" scale="93" firstPageNumber="51" orientation="portrait" blackAndWhite="1" useFirstPageNumber="1" r:id="rId1"/>
  <headerFooter alignWithMargins="0">
    <oddHeader xml:space="preserve">&amp;C   </oddHeader>
    <oddFooter>&amp;C&amp;"Times New Roman,Bold" &amp;P</oddFooter>
  </headerFooter>
</worksheet>
</file>

<file path=xl/worksheets/sheet29.xml><?xml version="1.0" encoding="utf-8"?>
<worksheet xmlns="http://schemas.openxmlformats.org/spreadsheetml/2006/main" xmlns:r="http://schemas.openxmlformats.org/officeDocument/2006/relationships">
  <sheetPr syncVertical="1" syncRef="A228" transitionEvaluation="1" codeName="Sheet28">
    <tabColor rgb="FFC00000"/>
  </sheetPr>
  <dimension ref="A1:H364"/>
  <sheetViews>
    <sheetView view="pageBreakPreview" topLeftCell="A228" zoomScaleNormal="160" zoomScaleSheetLayoutView="100" workbookViewId="0">
      <selection activeCell="A243" sqref="A243:XFD258"/>
    </sheetView>
  </sheetViews>
  <sheetFormatPr defaultColWidth="11" defaultRowHeight="13.2"/>
  <cols>
    <col min="1" max="1" width="7.44140625" style="88" customWidth="1"/>
    <col min="2" max="2" width="7.88671875" style="207" customWidth="1"/>
    <col min="3" max="3" width="35.109375" style="206" customWidth="1"/>
    <col min="4" max="4" width="6" style="97" customWidth="1"/>
    <col min="5" max="5" width="10.33203125" style="97" customWidth="1"/>
    <col min="6" max="6" width="9" style="83" customWidth="1"/>
    <col min="7" max="7" width="8.6640625" style="83" customWidth="1"/>
    <col min="8" max="8" width="3.44140625" style="1560" customWidth="1"/>
    <col min="9" max="16384" width="11" style="83"/>
  </cols>
  <sheetData>
    <row r="1" spans="1:8" ht="13.35" customHeight="1">
      <c r="A1" s="1687" t="s">
        <v>18</v>
      </c>
      <c r="B1" s="1687"/>
      <c r="C1" s="1687"/>
      <c r="D1" s="1687"/>
      <c r="E1" s="1687"/>
      <c r="F1" s="1687"/>
      <c r="G1" s="1687"/>
      <c r="H1" s="1554"/>
    </row>
    <row r="2" spans="1:8" ht="13.35" customHeight="1">
      <c r="A2" s="1687" t="s">
        <v>869</v>
      </c>
      <c r="B2" s="1687"/>
      <c r="C2" s="1687"/>
      <c r="D2" s="1687"/>
      <c r="E2" s="1687"/>
      <c r="F2" s="1687"/>
      <c r="G2" s="1687"/>
      <c r="H2" s="1554"/>
    </row>
    <row r="3" spans="1:8" ht="13.35" customHeight="1">
      <c r="A3" s="1666" t="s">
        <v>870</v>
      </c>
      <c r="B3" s="1666"/>
      <c r="C3" s="1666"/>
      <c r="D3" s="1666"/>
      <c r="E3" s="1666"/>
      <c r="F3" s="1666"/>
      <c r="G3" s="1666"/>
      <c r="H3" s="1548"/>
    </row>
    <row r="4" spans="1:8" ht="6.6" customHeight="1">
      <c r="A4" s="31"/>
      <c r="B4" s="1475"/>
      <c r="C4" s="1475"/>
      <c r="D4" s="1475"/>
      <c r="E4" s="1475"/>
      <c r="F4" s="1475"/>
      <c r="G4" s="1475"/>
      <c r="H4" s="596"/>
    </row>
    <row r="5" spans="1:8" ht="13.35" customHeight="1">
      <c r="A5" s="31"/>
      <c r="B5" s="27"/>
      <c r="C5" s="27"/>
      <c r="D5" s="33"/>
      <c r="E5" s="34" t="s">
        <v>4</v>
      </c>
      <c r="F5" s="34" t="s">
        <v>5</v>
      </c>
      <c r="G5" s="34" t="s">
        <v>110</v>
      </c>
      <c r="H5" s="38"/>
    </row>
    <row r="6" spans="1:8" ht="13.35" customHeight="1">
      <c r="A6" s="31"/>
      <c r="B6" s="35" t="s">
        <v>6</v>
      </c>
      <c r="C6" s="27" t="s">
        <v>7</v>
      </c>
      <c r="D6" s="36" t="s">
        <v>52</v>
      </c>
      <c r="E6" s="29">
        <v>2443164</v>
      </c>
      <c r="F6" s="29">
        <v>5099139</v>
      </c>
      <c r="G6" s="29">
        <f>SUM(E6:F6)</f>
        <v>7542303</v>
      </c>
      <c r="H6" s="36"/>
    </row>
    <row r="7" spans="1:8" ht="12.6" customHeight="1">
      <c r="A7" s="31"/>
      <c r="B7" s="35" t="s">
        <v>8</v>
      </c>
      <c r="C7" s="37" t="s">
        <v>9</v>
      </c>
      <c r="D7" s="38"/>
      <c r="E7" s="30"/>
      <c r="F7" s="30"/>
      <c r="G7" s="30"/>
      <c r="H7" s="38"/>
    </row>
    <row r="8" spans="1:8">
      <c r="A8" s="31"/>
      <c r="B8" s="35"/>
      <c r="C8" s="37" t="s">
        <v>106</v>
      </c>
      <c r="D8" s="38" t="s">
        <v>52</v>
      </c>
      <c r="E8" s="30">
        <f>G157</f>
        <v>113434</v>
      </c>
      <c r="F8" s="614">
        <f>G234</f>
        <v>472400</v>
      </c>
      <c r="G8" s="30">
        <f>SUM(E8:F8)</f>
        <v>585834</v>
      </c>
      <c r="H8" s="38"/>
    </row>
    <row r="9" spans="1:8" ht="14.4" customHeight="1">
      <c r="A9" s="31"/>
      <c r="B9" s="39" t="s">
        <v>51</v>
      </c>
      <c r="C9" s="1480" t="s">
        <v>20</v>
      </c>
      <c r="D9" s="40" t="s">
        <v>52</v>
      </c>
      <c r="E9" s="41">
        <f>SUM(E6:E8)</f>
        <v>2556598</v>
      </c>
      <c r="F9" s="41">
        <f>SUM(F6:F8)</f>
        <v>5571539</v>
      </c>
      <c r="G9" s="41">
        <f>SUM(E9:F9)</f>
        <v>8128137</v>
      </c>
      <c r="H9" s="36"/>
    </row>
    <row r="10" spans="1:8" ht="9.6" customHeight="1">
      <c r="A10" s="31"/>
      <c r="B10" s="35"/>
      <c r="C10" s="27"/>
      <c r="D10" s="28"/>
      <c r="E10" s="28"/>
      <c r="F10" s="36"/>
      <c r="G10" s="28"/>
      <c r="H10" s="36"/>
    </row>
    <row r="11" spans="1:8" ht="13.35" customHeight="1">
      <c r="A11" s="31"/>
      <c r="B11" s="35" t="s">
        <v>21</v>
      </c>
      <c r="C11" s="27" t="s">
        <v>22</v>
      </c>
      <c r="D11" s="27"/>
      <c r="E11" s="27"/>
      <c r="F11" s="42"/>
      <c r="G11" s="27"/>
      <c r="H11" s="42"/>
    </row>
    <row r="12" spans="1:8" s="1" customFormat="1" ht="12" customHeight="1">
      <c r="A12" s="29"/>
      <c r="B12" s="619"/>
      <c r="C12" s="619"/>
      <c r="D12" s="619"/>
      <c r="E12" s="619"/>
      <c r="F12" s="619"/>
      <c r="G12" s="619"/>
      <c r="H12" s="597"/>
    </row>
    <row r="13" spans="1:8" s="1" customFormat="1" ht="13.8" thickBot="1">
      <c r="A13" s="43"/>
      <c r="B13" s="1476"/>
      <c r="C13" s="1476"/>
      <c r="D13" s="1476"/>
      <c r="E13" s="1476"/>
      <c r="F13" s="1476"/>
      <c r="G13" s="1476" t="s">
        <v>98</v>
      </c>
      <c r="H13" s="597"/>
    </row>
    <row r="14" spans="1:8" s="1" customFormat="1" ht="14.4" thickTop="1" thickBot="1">
      <c r="A14" s="43"/>
      <c r="B14" s="281"/>
      <c r="C14" s="281" t="s">
        <v>23</v>
      </c>
      <c r="D14" s="281"/>
      <c r="E14" s="281"/>
      <c r="F14" s="281"/>
      <c r="G14" s="44" t="s">
        <v>110</v>
      </c>
      <c r="H14" s="38"/>
    </row>
    <row r="15" spans="1:8" ht="13.95" customHeight="1" thickTop="1">
      <c r="A15" s="1484"/>
      <c r="B15" s="100"/>
      <c r="C15" s="125" t="s">
        <v>55</v>
      </c>
      <c r="D15" s="89"/>
      <c r="E15" s="805"/>
      <c r="F15" s="805"/>
      <c r="G15" s="89"/>
      <c r="H15" s="90"/>
    </row>
    <row r="16" spans="1:8" ht="14.4" customHeight="1">
      <c r="A16" s="1479" t="s">
        <v>56</v>
      </c>
      <c r="B16" s="91">
        <v>2501</v>
      </c>
      <c r="C16" s="92" t="s">
        <v>708</v>
      </c>
      <c r="D16" s="95"/>
      <c r="E16" s="863"/>
      <c r="F16" s="863"/>
      <c r="G16" s="95"/>
      <c r="H16" s="1343"/>
    </row>
    <row r="17" spans="1:8" ht="13.95" customHeight="1">
      <c r="A17" s="1479"/>
      <c r="B17" s="111">
        <v>1</v>
      </c>
      <c r="C17" s="1485" t="s">
        <v>709</v>
      </c>
      <c r="D17" s="95"/>
      <c r="E17" s="863"/>
      <c r="F17" s="863"/>
      <c r="G17" s="95"/>
      <c r="H17" s="1343"/>
    </row>
    <row r="18" spans="1:8" ht="13.95" customHeight="1">
      <c r="A18" s="1479"/>
      <c r="B18" s="112">
        <v>1.0009999999999999</v>
      </c>
      <c r="C18" s="92" t="s">
        <v>57</v>
      </c>
      <c r="D18" s="89"/>
      <c r="E18" s="805"/>
      <c r="F18" s="805"/>
      <c r="G18" s="89"/>
      <c r="H18" s="90"/>
    </row>
    <row r="19" spans="1:8" ht="13.95" customHeight="1">
      <c r="A19" s="1479"/>
      <c r="B19" s="85">
        <v>45</v>
      </c>
      <c r="C19" s="1485" t="s">
        <v>710</v>
      </c>
      <c r="D19" s="89"/>
      <c r="E19" s="805"/>
      <c r="F19" s="805"/>
      <c r="G19" s="89"/>
      <c r="H19" s="90"/>
    </row>
    <row r="20" spans="1:8" ht="14.4" customHeight="1">
      <c r="A20" s="1479"/>
      <c r="B20" s="85">
        <v>71</v>
      </c>
      <c r="C20" s="1485" t="s">
        <v>711</v>
      </c>
      <c r="D20" s="89"/>
      <c r="E20" s="805"/>
      <c r="F20" s="805"/>
      <c r="G20" s="89"/>
      <c r="H20" s="90"/>
    </row>
    <row r="21" spans="1:8" ht="14.4" customHeight="1">
      <c r="A21" s="1479"/>
      <c r="B21" s="85" t="s">
        <v>712</v>
      </c>
      <c r="C21" s="1485" t="s">
        <v>100</v>
      </c>
      <c r="D21" s="287"/>
      <c r="E21" s="285"/>
      <c r="F21" s="287"/>
      <c r="G21" s="285">
        <v>142</v>
      </c>
      <c r="H21" s="1386"/>
    </row>
    <row r="22" spans="1:8" ht="14.4" customHeight="1">
      <c r="A22" s="1479" t="s">
        <v>51</v>
      </c>
      <c r="B22" s="85">
        <v>71</v>
      </c>
      <c r="C22" s="1485" t="s">
        <v>711</v>
      </c>
      <c r="D22" s="287"/>
      <c r="E22" s="288"/>
      <c r="F22" s="292"/>
      <c r="G22" s="288">
        <f>G21</f>
        <v>142</v>
      </c>
      <c r="H22" s="1386"/>
    </row>
    <row r="23" spans="1:8" ht="10.199999999999999" customHeight="1">
      <c r="A23" s="1479"/>
      <c r="B23" s="85"/>
      <c r="C23" s="1485"/>
      <c r="D23" s="89"/>
      <c r="E23" s="805"/>
      <c r="F23" s="805"/>
      <c r="G23" s="89"/>
      <c r="H23" s="90"/>
    </row>
    <row r="24" spans="1:8" ht="14.4" customHeight="1">
      <c r="A24" s="1479"/>
      <c r="B24" s="85">
        <v>72</v>
      </c>
      <c r="C24" s="1485" t="s">
        <v>713</v>
      </c>
      <c r="D24" s="89"/>
      <c r="E24" s="805"/>
      <c r="F24" s="805"/>
      <c r="G24" s="89"/>
      <c r="H24" s="90"/>
    </row>
    <row r="25" spans="1:8" ht="14.4" customHeight="1">
      <c r="A25" s="1479"/>
      <c r="B25" s="85" t="s">
        <v>714</v>
      </c>
      <c r="C25" s="1485" t="s">
        <v>100</v>
      </c>
      <c r="D25" s="287"/>
      <c r="E25" s="285"/>
      <c r="F25" s="287"/>
      <c r="G25" s="285">
        <v>50</v>
      </c>
      <c r="H25" s="1386"/>
    </row>
    <row r="26" spans="1:8" ht="14.4" customHeight="1">
      <c r="A26" s="1479" t="s">
        <v>51</v>
      </c>
      <c r="B26" s="85">
        <v>72</v>
      </c>
      <c r="C26" s="1485" t="s">
        <v>713</v>
      </c>
      <c r="D26" s="287"/>
      <c r="E26" s="288"/>
      <c r="F26" s="292"/>
      <c r="G26" s="288">
        <f>G25</f>
        <v>50</v>
      </c>
      <c r="H26" s="1386"/>
    </row>
    <row r="27" spans="1:8" ht="10.199999999999999" customHeight="1">
      <c r="A27" s="1479"/>
      <c r="B27" s="85"/>
      <c r="C27" s="1485"/>
      <c r="D27" s="89"/>
      <c r="E27" s="805"/>
      <c r="F27" s="805"/>
      <c r="G27" s="89"/>
      <c r="H27" s="90"/>
    </row>
    <row r="28" spans="1:8" ht="14.4" customHeight="1">
      <c r="A28" s="1479"/>
      <c r="B28" s="85">
        <v>73</v>
      </c>
      <c r="C28" s="1485" t="s">
        <v>715</v>
      </c>
      <c r="D28" s="89"/>
      <c r="E28" s="805"/>
      <c r="F28" s="805"/>
      <c r="G28" s="89"/>
      <c r="H28" s="90"/>
    </row>
    <row r="29" spans="1:8" ht="14.4" customHeight="1">
      <c r="A29" s="1479"/>
      <c r="B29" s="85" t="s">
        <v>716</v>
      </c>
      <c r="C29" s="1485" t="s">
        <v>100</v>
      </c>
      <c r="D29" s="287"/>
      <c r="E29" s="285"/>
      <c r="F29" s="287"/>
      <c r="G29" s="285">
        <v>190</v>
      </c>
      <c r="H29" s="1386"/>
    </row>
    <row r="30" spans="1:8" ht="14.4" customHeight="1">
      <c r="A30" s="1479" t="s">
        <v>51</v>
      </c>
      <c r="B30" s="85">
        <v>73</v>
      </c>
      <c r="C30" s="1485" t="s">
        <v>715</v>
      </c>
      <c r="D30" s="287"/>
      <c r="E30" s="288"/>
      <c r="F30" s="292"/>
      <c r="G30" s="288">
        <f>G29</f>
        <v>190</v>
      </c>
      <c r="H30" s="1386"/>
    </row>
    <row r="31" spans="1:8" ht="10.199999999999999" customHeight="1">
      <c r="A31" s="1479"/>
      <c r="B31" s="85"/>
      <c r="C31" s="1485"/>
      <c r="D31" s="89"/>
      <c r="E31" s="805"/>
      <c r="F31" s="805"/>
      <c r="G31" s="89"/>
      <c r="H31" s="90"/>
    </row>
    <row r="32" spans="1:8" ht="13.95" customHeight="1">
      <c r="A32" s="1479"/>
      <c r="B32" s="85">
        <v>76</v>
      </c>
      <c r="C32" s="1485" t="s">
        <v>717</v>
      </c>
      <c r="D32" s="89"/>
      <c r="E32" s="805"/>
      <c r="F32" s="805"/>
      <c r="G32" s="89"/>
      <c r="H32" s="90"/>
    </row>
    <row r="33" spans="1:8" ht="13.95" customHeight="1">
      <c r="A33" s="1479"/>
      <c r="B33" s="85" t="s">
        <v>718</v>
      </c>
      <c r="C33" s="1485" t="s">
        <v>100</v>
      </c>
      <c r="D33" s="287"/>
      <c r="E33" s="291"/>
      <c r="F33" s="290"/>
      <c r="G33" s="291">
        <v>138</v>
      </c>
      <c r="H33" s="1386"/>
    </row>
    <row r="34" spans="1:8" ht="13.95" customHeight="1">
      <c r="A34" s="1479" t="s">
        <v>51</v>
      </c>
      <c r="B34" s="85">
        <v>76</v>
      </c>
      <c r="C34" s="1485" t="s">
        <v>717</v>
      </c>
      <c r="D34" s="287"/>
      <c r="E34" s="291"/>
      <c r="F34" s="290"/>
      <c r="G34" s="291">
        <f>G33</f>
        <v>138</v>
      </c>
      <c r="H34" s="1386"/>
    </row>
    <row r="35" spans="1:8" ht="10.199999999999999" customHeight="1">
      <c r="A35" s="1479"/>
      <c r="B35" s="85"/>
      <c r="C35" s="1485"/>
      <c r="D35" s="1079"/>
      <c r="E35" s="805"/>
      <c r="F35" s="287"/>
      <c r="G35" s="285"/>
      <c r="H35" s="1386"/>
    </row>
    <row r="36" spans="1:8" ht="13.95" customHeight="1">
      <c r="A36" s="1479"/>
      <c r="B36" s="85">
        <v>77</v>
      </c>
      <c r="C36" s="1485" t="s">
        <v>719</v>
      </c>
      <c r="D36" s="89"/>
      <c r="E36" s="805"/>
      <c r="F36" s="805"/>
      <c r="G36" s="89"/>
      <c r="H36" s="90"/>
    </row>
    <row r="37" spans="1:8" ht="13.95" customHeight="1">
      <c r="A37" s="85" t="s">
        <v>307</v>
      </c>
      <c r="B37" s="85" t="s">
        <v>960</v>
      </c>
      <c r="C37" s="1485" t="s">
        <v>361</v>
      </c>
      <c r="D37" s="287"/>
      <c r="E37" s="285"/>
      <c r="F37" s="287"/>
      <c r="G37" s="285">
        <v>135</v>
      </c>
      <c r="H37" s="1386"/>
    </row>
    <row r="38" spans="1:8" ht="13.95" customHeight="1">
      <c r="A38" s="1553"/>
      <c r="B38" s="85" t="s">
        <v>720</v>
      </c>
      <c r="C38" s="1559" t="s">
        <v>100</v>
      </c>
      <c r="D38" s="287"/>
      <c r="E38" s="285"/>
      <c r="F38" s="287"/>
      <c r="G38" s="285">
        <v>115</v>
      </c>
      <c r="H38" s="1386"/>
    </row>
    <row r="39" spans="1:8" ht="13.95" customHeight="1">
      <c r="A39" s="1553" t="s">
        <v>51</v>
      </c>
      <c r="B39" s="85">
        <v>77</v>
      </c>
      <c r="C39" s="1559" t="s">
        <v>719</v>
      </c>
      <c r="D39" s="287"/>
      <c r="E39" s="288"/>
      <c r="F39" s="292"/>
      <c r="G39" s="288">
        <f>SUM(G37:G38)</f>
        <v>250</v>
      </c>
      <c r="H39" s="1386"/>
    </row>
    <row r="40" spans="1:8" ht="10.199999999999999" customHeight="1">
      <c r="A40" s="1553"/>
      <c r="B40" s="85"/>
      <c r="C40" s="1559"/>
      <c r="D40" s="89"/>
      <c r="E40" s="805"/>
      <c r="F40" s="805"/>
      <c r="G40" s="89"/>
      <c r="H40" s="90"/>
    </row>
    <row r="41" spans="1:8" ht="13.95" customHeight="1">
      <c r="A41" s="1553"/>
      <c r="B41" s="85">
        <v>78</v>
      </c>
      <c r="C41" s="1559" t="s">
        <v>721</v>
      </c>
      <c r="D41" s="89"/>
      <c r="E41" s="805"/>
      <c r="F41" s="805"/>
      <c r="G41" s="89"/>
      <c r="H41" s="90"/>
    </row>
    <row r="42" spans="1:8" ht="15" customHeight="1">
      <c r="A42" s="1553"/>
      <c r="B42" s="85" t="s">
        <v>722</v>
      </c>
      <c r="C42" s="1559" t="s">
        <v>100</v>
      </c>
      <c r="D42" s="287"/>
      <c r="E42" s="291"/>
      <c r="F42" s="290"/>
      <c r="G42" s="291">
        <v>75</v>
      </c>
      <c r="H42" s="1386"/>
    </row>
    <row r="43" spans="1:8" ht="15" customHeight="1">
      <c r="A43" s="94" t="s">
        <v>51</v>
      </c>
      <c r="B43" s="924">
        <v>78</v>
      </c>
      <c r="C43" s="751" t="s">
        <v>721</v>
      </c>
      <c r="D43" s="290"/>
      <c r="E43" s="288"/>
      <c r="F43" s="292"/>
      <c r="G43" s="288">
        <f>G42</f>
        <v>75</v>
      </c>
      <c r="H43" s="1386"/>
    </row>
    <row r="44" spans="1:8" ht="7.65" customHeight="1">
      <c r="A44" s="1479"/>
      <c r="B44" s="85"/>
      <c r="C44" s="1485"/>
      <c r="D44" s="89"/>
      <c r="E44" s="805"/>
      <c r="F44" s="805"/>
      <c r="G44" s="89"/>
      <c r="H44" s="90"/>
    </row>
    <row r="45" spans="1:8" ht="13.65" customHeight="1">
      <c r="A45" s="1479"/>
      <c r="B45" s="85">
        <v>80</v>
      </c>
      <c r="C45" s="1485" t="s">
        <v>723</v>
      </c>
      <c r="D45" s="89"/>
      <c r="E45" s="805"/>
      <c r="F45" s="805"/>
      <c r="G45" s="89"/>
      <c r="H45" s="90"/>
    </row>
    <row r="46" spans="1:8" ht="13.65" customHeight="1">
      <c r="A46" s="1479"/>
      <c r="B46" s="85" t="s">
        <v>724</v>
      </c>
      <c r="C46" s="1485" t="s">
        <v>100</v>
      </c>
      <c r="D46" s="287"/>
      <c r="E46" s="291"/>
      <c r="F46" s="290"/>
      <c r="G46" s="291">
        <v>115</v>
      </c>
      <c r="H46" s="1386"/>
    </row>
    <row r="47" spans="1:8" ht="13.65" customHeight="1">
      <c r="A47" s="1479" t="s">
        <v>51</v>
      </c>
      <c r="B47" s="85">
        <v>80</v>
      </c>
      <c r="C47" s="1485" t="s">
        <v>723</v>
      </c>
      <c r="D47" s="287"/>
      <c r="E47" s="291"/>
      <c r="F47" s="290"/>
      <c r="G47" s="291">
        <f>G46</f>
        <v>115</v>
      </c>
      <c r="H47" s="1386"/>
    </row>
    <row r="48" spans="1:8" ht="13.65" customHeight="1">
      <c r="A48" s="1479" t="s">
        <v>51</v>
      </c>
      <c r="B48" s="85">
        <v>45</v>
      </c>
      <c r="C48" s="1485" t="s">
        <v>12</v>
      </c>
      <c r="D48" s="287"/>
      <c r="E48" s="288"/>
      <c r="F48" s="288"/>
      <c r="G48" s="288">
        <f>G43+G39+G34+G30+G22+G26+G47</f>
        <v>960</v>
      </c>
      <c r="H48" s="1386"/>
    </row>
    <row r="49" spans="1:8" ht="10.199999999999999" customHeight="1">
      <c r="A49" s="1479"/>
      <c r="B49" s="85"/>
      <c r="C49" s="1485"/>
      <c r="D49" s="89"/>
      <c r="E49" s="805"/>
      <c r="F49" s="805"/>
      <c r="G49" s="89"/>
      <c r="H49" s="90"/>
    </row>
    <row r="50" spans="1:8" ht="13.65" customHeight="1">
      <c r="A50" s="1479"/>
      <c r="B50" s="85">
        <v>46</v>
      </c>
      <c r="C50" s="1485" t="s">
        <v>13</v>
      </c>
      <c r="D50" s="89"/>
      <c r="E50" s="805"/>
      <c r="F50" s="805"/>
      <c r="G50" s="89"/>
      <c r="H50" s="90"/>
    </row>
    <row r="51" spans="1:8" ht="13.65" customHeight="1">
      <c r="A51" s="1479"/>
      <c r="B51" s="85">
        <v>71</v>
      </c>
      <c r="C51" s="1485" t="s">
        <v>725</v>
      </c>
      <c r="D51" s="89"/>
      <c r="E51" s="805"/>
      <c r="F51" s="805"/>
      <c r="G51" s="89"/>
      <c r="H51" s="90"/>
    </row>
    <row r="52" spans="1:8" ht="13.65" customHeight="1">
      <c r="A52" s="1479"/>
      <c r="B52" s="85" t="s">
        <v>726</v>
      </c>
      <c r="C52" s="1485" t="s">
        <v>100</v>
      </c>
      <c r="D52" s="287"/>
      <c r="E52" s="285"/>
      <c r="F52" s="287"/>
      <c r="G52" s="285">
        <v>104</v>
      </c>
      <c r="H52" s="1386"/>
    </row>
    <row r="53" spans="1:8" ht="12.6" customHeight="1">
      <c r="A53" s="1479" t="s">
        <v>51</v>
      </c>
      <c r="B53" s="85">
        <v>71</v>
      </c>
      <c r="C53" s="1485" t="s">
        <v>725</v>
      </c>
      <c r="D53" s="287"/>
      <c r="E53" s="288"/>
      <c r="F53" s="292"/>
      <c r="G53" s="288">
        <f>G52</f>
        <v>104</v>
      </c>
      <c r="H53" s="1386"/>
    </row>
    <row r="54" spans="1:8" ht="10.199999999999999" customHeight="1">
      <c r="A54" s="1479"/>
      <c r="B54" s="85"/>
      <c r="C54" s="1485"/>
      <c r="D54" s="89"/>
      <c r="E54" s="805"/>
      <c r="F54" s="805"/>
      <c r="G54" s="89"/>
      <c r="H54" s="90"/>
    </row>
    <row r="55" spans="1:8" ht="13.65" customHeight="1">
      <c r="A55" s="1479"/>
      <c r="B55" s="85">
        <v>72</v>
      </c>
      <c r="C55" s="1485" t="s">
        <v>727</v>
      </c>
      <c r="D55" s="89"/>
      <c r="E55" s="805"/>
      <c r="F55" s="805"/>
      <c r="G55" s="89"/>
      <c r="H55" s="90"/>
    </row>
    <row r="56" spans="1:8" ht="13.65" customHeight="1">
      <c r="A56" s="1479"/>
      <c r="B56" s="85" t="s">
        <v>728</v>
      </c>
      <c r="C56" s="1485" t="s">
        <v>100</v>
      </c>
      <c r="D56" s="287"/>
      <c r="E56" s="291"/>
      <c r="F56" s="290"/>
      <c r="G56" s="291">
        <v>214</v>
      </c>
      <c r="H56" s="1386"/>
    </row>
    <row r="57" spans="1:8" ht="13.65" customHeight="1">
      <c r="A57" s="1479" t="s">
        <v>51</v>
      </c>
      <c r="B57" s="85">
        <v>72</v>
      </c>
      <c r="C57" s="1485" t="s">
        <v>727</v>
      </c>
      <c r="D57" s="287"/>
      <c r="E57" s="291"/>
      <c r="F57" s="290"/>
      <c r="G57" s="291">
        <f>G56</f>
        <v>214</v>
      </c>
      <c r="H57" s="1386"/>
    </row>
    <row r="58" spans="1:8" ht="10.199999999999999" customHeight="1">
      <c r="A58" s="1479"/>
      <c r="B58" s="85"/>
      <c r="C58" s="1485"/>
      <c r="D58" s="89"/>
      <c r="E58" s="805"/>
      <c r="F58" s="805"/>
      <c r="G58" s="89"/>
      <c r="H58" s="90"/>
    </row>
    <row r="59" spans="1:8" ht="13.65" customHeight="1">
      <c r="A59" s="1479"/>
      <c r="B59" s="85">
        <v>73</v>
      </c>
      <c r="C59" s="1485" t="s">
        <v>729</v>
      </c>
      <c r="D59" s="89"/>
      <c r="E59" s="805"/>
      <c r="F59" s="805"/>
      <c r="G59" s="89"/>
      <c r="H59" s="90"/>
    </row>
    <row r="60" spans="1:8" ht="13.65" customHeight="1">
      <c r="A60" s="1479"/>
      <c r="B60" s="85" t="s">
        <v>730</v>
      </c>
      <c r="C60" s="1485" t="s">
        <v>100</v>
      </c>
      <c r="D60" s="287"/>
      <c r="E60" s="285"/>
      <c r="F60" s="287"/>
      <c r="G60" s="285">
        <v>261</v>
      </c>
      <c r="H60" s="1386"/>
    </row>
    <row r="61" spans="1:8" ht="13.65" customHeight="1">
      <c r="A61" s="1479" t="s">
        <v>51</v>
      </c>
      <c r="B61" s="85">
        <v>73</v>
      </c>
      <c r="C61" s="1485" t="s">
        <v>729</v>
      </c>
      <c r="D61" s="287"/>
      <c r="E61" s="288"/>
      <c r="F61" s="292"/>
      <c r="G61" s="288">
        <f>G60</f>
        <v>261</v>
      </c>
      <c r="H61" s="1386"/>
    </row>
    <row r="62" spans="1:8" ht="10.199999999999999" customHeight="1">
      <c r="A62" s="1479"/>
      <c r="B62" s="85"/>
      <c r="C62" s="1485"/>
      <c r="D62" s="89"/>
      <c r="E62" s="805"/>
      <c r="F62" s="805"/>
      <c r="G62" s="89"/>
      <c r="H62" s="90"/>
    </row>
    <row r="63" spans="1:8" ht="13.65" customHeight="1">
      <c r="A63" s="1479"/>
      <c r="B63" s="85">
        <v>74</v>
      </c>
      <c r="C63" s="1485" t="s">
        <v>731</v>
      </c>
      <c r="D63" s="89"/>
      <c r="E63" s="805"/>
      <c r="F63" s="805"/>
      <c r="G63" s="89"/>
      <c r="H63" s="90"/>
    </row>
    <row r="64" spans="1:8" ht="13.65" customHeight="1">
      <c r="A64" s="1479"/>
      <c r="B64" s="85" t="s">
        <v>732</v>
      </c>
      <c r="C64" s="1485" t="s">
        <v>100</v>
      </c>
      <c r="D64" s="287"/>
      <c r="E64" s="291"/>
      <c r="F64" s="290"/>
      <c r="G64" s="291">
        <v>172</v>
      </c>
      <c r="H64" s="1386"/>
    </row>
    <row r="65" spans="1:8" ht="13.65" customHeight="1">
      <c r="A65" s="1479" t="s">
        <v>51</v>
      </c>
      <c r="B65" s="85">
        <v>74</v>
      </c>
      <c r="C65" s="1485" t="s">
        <v>731</v>
      </c>
      <c r="D65" s="287"/>
      <c r="E65" s="291"/>
      <c r="F65" s="290"/>
      <c r="G65" s="291">
        <f>G64</f>
        <v>172</v>
      </c>
      <c r="H65" s="1386"/>
    </row>
    <row r="66" spans="1:8" ht="10.199999999999999" customHeight="1">
      <c r="A66" s="1479"/>
      <c r="B66" s="85"/>
      <c r="C66" s="1485"/>
      <c r="D66" s="89"/>
      <c r="E66" s="805"/>
      <c r="F66" s="805"/>
      <c r="G66" s="89"/>
      <c r="H66" s="90"/>
    </row>
    <row r="67" spans="1:8" ht="13.65" customHeight="1">
      <c r="A67" s="1479"/>
      <c r="B67" s="85">
        <v>75</v>
      </c>
      <c r="C67" s="1485" t="s">
        <v>733</v>
      </c>
      <c r="D67" s="89"/>
      <c r="E67" s="805"/>
      <c r="F67" s="805"/>
      <c r="G67" s="89"/>
      <c r="H67" s="90"/>
    </row>
    <row r="68" spans="1:8" ht="13.65" customHeight="1">
      <c r="A68" s="1479"/>
      <c r="B68" s="85" t="s">
        <v>734</v>
      </c>
      <c r="C68" s="1485" t="s">
        <v>100</v>
      </c>
      <c r="D68" s="287"/>
      <c r="E68" s="285"/>
      <c r="F68" s="287"/>
      <c r="G68" s="285">
        <v>235</v>
      </c>
      <c r="H68" s="1386"/>
    </row>
    <row r="69" spans="1:8" ht="13.65" customHeight="1">
      <c r="A69" s="1479" t="s">
        <v>51</v>
      </c>
      <c r="B69" s="85">
        <v>75</v>
      </c>
      <c r="C69" s="1485" t="s">
        <v>733</v>
      </c>
      <c r="D69" s="287"/>
      <c r="E69" s="288"/>
      <c r="F69" s="292"/>
      <c r="G69" s="288">
        <f>G68</f>
        <v>235</v>
      </c>
      <c r="H69" s="1386"/>
    </row>
    <row r="70" spans="1:8" ht="10.199999999999999" customHeight="1">
      <c r="A70" s="1479"/>
      <c r="B70" s="85"/>
      <c r="C70" s="1485"/>
      <c r="D70" s="89"/>
      <c r="E70" s="805"/>
      <c r="F70" s="805"/>
      <c r="G70" s="89"/>
      <c r="H70" s="90"/>
    </row>
    <row r="71" spans="1:8" ht="13.65" customHeight="1">
      <c r="A71" s="1479"/>
      <c r="B71" s="85">
        <v>76</v>
      </c>
      <c r="C71" s="1485" t="s">
        <v>735</v>
      </c>
      <c r="D71" s="89"/>
      <c r="E71" s="805"/>
      <c r="F71" s="805"/>
      <c r="G71" s="89"/>
      <c r="H71" s="90"/>
    </row>
    <row r="72" spans="1:8" ht="13.65" customHeight="1">
      <c r="A72" s="1479"/>
      <c r="B72" s="85" t="s">
        <v>736</v>
      </c>
      <c r="C72" s="1485" t="s">
        <v>100</v>
      </c>
      <c r="D72" s="287"/>
      <c r="E72" s="285"/>
      <c r="F72" s="287"/>
      <c r="G72" s="285">
        <v>226</v>
      </c>
      <c r="H72" s="1386"/>
    </row>
    <row r="73" spans="1:8" ht="13.65" customHeight="1">
      <c r="A73" s="1479" t="s">
        <v>51</v>
      </c>
      <c r="B73" s="85">
        <v>76</v>
      </c>
      <c r="C73" s="1485" t="s">
        <v>735</v>
      </c>
      <c r="D73" s="287"/>
      <c r="E73" s="288"/>
      <c r="F73" s="292"/>
      <c r="G73" s="288">
        <f>G72</f>
        <v>226</v>
      </c>
      <c r="H73" s="1386"/>
    </row>
    <row r="74" spans="1:8" ht="10.199999999999999" customHeight="1">
      <c r="A74" s="1479"/>
      <c r="B74" s="85"/>
      <c r="C74" s="1485"/>
      <c r="D74" s="89"/>
      <c r="E74" s="809"/>
      <c r="F74" s="809"/>
      <c r="G74" s="929"/>
      <c r="H74" s="90"/>
    </row>
    <row r="75" spans="1:8" ht="13.65" customHeight="1">
      <c r="A75" s="1479"/>
      <c r="B75" s="85">
        <v>77</v>
      </c>
      <c r="C75" s="1485" t="s">
        <v>737</v>
      </c>
      <c r="D75" s="89"/>
      <c r="E75" s="805"/>
      <c r="F75" s="805"/>
      <c r="G75" s="89"/>
      <c r="H75" s="90"/>
    </row>
    <row r="76" spans="1:8" ht="13.65" customHeight="1">
      <c r="A76" s="1479"/>
      <c r="B76" s="85" t="s">
        <v>738</v>
      </c>
      <c r="C76" s="1485" t="s">
        <v>100</v>
      </c>
      <c r="D76" s="287"/>
      <c r="E76" s="291"/>
      <c r="F76" s="290"/>
      <c r="G76" s="291">
        <v>143</v>
      </c>
      <c r="H76" s="1386"/>
    </row>
    <row r="77" spans="1:8" ht="13.65" customHeight="1">
      <c r="A77" s="1553" t="s">
        <v>51</v>
      </c>
      <c r="B77" s="85">
        <v>77</v>
      </c>
      <c r="C77" s="1559" t="s">
        <v>737</v>
      </c>
      <c r="D77" s="287"/>
      <c r="E77" s="291"/>
      <c r="F77" s="290"/>
      <c r="G77" s="291">
        <f>G76</f>
        <v>143</v>
      </c>
      <c r="H77" s="1386"/>
    </row>
    <row r="78" spans="1:8" ht="10.199999999999999" customHeight="1">
      <c r="A78" s="1553"/>
      <c r="B78" s="85"/>
      <c r="C78" s="1559"/>
      <c r="D78" s="287"/>
      <c r="E78" s="805"/>
      <c r="F78" s="287"/>
      <c r="G78" s="287"/>
      <c r="H78" s="770"/>
    </row>
    <row r="79" spans="1:8" ht="13.65" customHeight="1">
      <c r="A79" s="1553"/>
      <c r="B79" s="85">
        <v>78</v>
      </c>
      <c r="C79" s="1559" t="s">
        <v>739</v>
      </c>
      <c r="D79" s="287"/>
      <c r="E79" s="805"/>
      <c r="F79" s="287"/>
      <c r="G79" s="287"/>
      <c r="H79" s="770"/>
    </row>
    <row r="80" spans="1:8" ht="13.65" customHeight="1">
      <c r="A80" s="1479"/>
      <c r="B80" s="85" t="s">
        <v>740</v>
      </c>
      <c r="C80" s="1485" t="s">
        <v>100</v>
      </c>
      <c r="D80" s="287"/>
      <c r="E80" s="291"/>
      <c r="F80" s="290"/>
      <c r="G80" s="291">
        <v>82</v>
      </c>
      <c r="H80" s="1386"/>
    </row>
    <row r="81" spans="1:8" ht="13.65" customHeight="1">
      <c r="A81" s="1479" t="s">
        <v>51</v>
      </c>
      <c r="B81" s="85">
        <v>78</v>
      </c>
      <c r="C81" s="1485" t="s">
        <v>739</v>
      </c>
      <c r="D81" s="287"/>
      <c r="E81" s="291"/>
      <c r="F81" s="290"/>
      <c r="G81" s="291">
        <f>G80</f>
        <v>82</v>
      </c>
      <c r="H81" s="1386"/>
    </row>
    <row r="82" spans="1:8" ht="10.199999999999999" customHeight="1">
      <c r="A82" s="1479"/>
      <c r="B82" s="85"/>
      <c r="C82" s="1485"/>
      <c r="D82" s="287"/>
      <c r="E82" s="287"/>
      <c r="F82" s="287"/>
      <c r="G82" s="287"/>
      <c r="H82" s="770"/>
    </row>
    <row r="83" spans="1:8" ht="13.65" customHeight="1">
      <c r="A83" s="1479"/>
      <c r="B83" s="85">
        <v>79</v>
      </c>
      <c r="C83" s="1485" t="s">
        <v>741</v>
      </c>
      <c r="D83" s="287"/>
      <c r="E83" s="287"/>
      <c r="F83" s="287"/>
      <c r="G83" s="287"/>
      <c r="H83" s="770"/>
    </row>
    <row r="84" spans="1:8" ht="13.65" customHeight="1">
      <c r="A84" s="1479"/>
      <c r="B84" s="85" t="s">
        <v>742</v>
      </c>
      <c r="C84" s="1485" t="s">
        <v>100</v>
      </c>
      <c r="D84" s="287"/>
      <c r="E84" s="291"/>
      <c r="F84" s="290"/>
      <c r="G84" s="291">
        <v>199</v>
      </c>
      <c r="H84" s="1386"/>
    </row>
    <row r="85" spans="1:8" ht="13.65" customHeight="1">
      <c r="A85" s="94" t="s">
        <v>51</v>
      </c>
      <c r="B85" s="924">
        <v>79</v>
      </c>
      <c r="C85" s="751" t="s">
        <v>741</v>
      </c>
      <c r="D85" s="290"/>
      <c r="E85" s="291"/>
      <c r="F85" s="290"/>
      <c r="G85" s="291">
        <f>G84</f>
        <v>199</v>
      </c>
      <c r="H85" s="1386"/>
    </row>
    <row r="86" spans="1:8" ht="13.95" hidden="1" customHeight="1">
      <c r="A86" s="1479"/>
      <c r="B86" s="85"/>
      <c r="C86" s="1485"/>
      <c r="D86" s="287"/>
      <c r="E86" s="285"/>
      <c r="F86" s="287"/>
      <c r="G86" s="285"/>
      <c r="H86" s="1386"/>
    </row>
    <row r="87" spans="1:8" s="104" customFormat="1" ht="13.65" customHeight="1">
      <c r="A87" s="1553"/>
      <c r="B87" s="85">
        <v>80</v>
      </c>
      <c r="C87" s="1559" t="s">
        <v>958</v>
      </c>
      <c r="D87" s="287"/>
      <c r="E87" s="285"/>
      <c r="F87" s="287"/>
      <c r="G87" s="285"/>
      <c r="H87" s="1386"/>
    </row>
    <row r="88" spans="1:8" s="104" customFormat="1" ht="13.65" customHeight="1">
      <c r="A88" s="1553"/>
      <c r="B88" s="85" t="s">
        <v>961</v>
      </c>
      <c r="C88" s="1559" t="s">
        <v>60</v>
      </c>
      <c r="D88" s="287"/>
      <c r="E88" s="285"/>
      <c r="F88" s="287"/>
      <c r="G88" s="285">
        <v>38</v>
      </c>
      <c r="H88" s="1386"/>
    </row>
    <row r="89" spans="1:8" ht="13.65" customHeight="1">
      <c r="A89" s="1479"/>
      <c r="B89" s="85" t="s">
        <v>959</v>
      </c>
      <c r="C89" s="1485" t="s">
        <v>100</v>
      </c>
      <c r="D89" s="287"/>
      <c r="E89" s="291"/>
      <c r="F89" s="290"/>
      <c r="G89" s="291">
        <v>176</v>
      </c>
      <c r="H89" s="1386"/>
    </row>
    <row r="90" spans="1:8" ht="13.65" customHeight="1">
      <c r="A90" s="1479" t="s">
        <v>51</v>
      </c>
      <c r="B90" s="85">
        <v>80</v>
      </c>
      <c r="C90" s="1485" t="s">
        <v>958</v>
      </c>
      <c r="D90" s="287"/>
      <c r="E90" s="291"/>
      <c r="F90" s="291"/>
      <c r="G90" s="291">
        <f t="shared" ref="G90" si="0">G89+G88</f>
        <v>214</v>
      </c>
      <c r="H90" s="1386"/>
    </row>
    <row r="91" spans="1:8" ht="13.65" customHeight="1">
      <c r="A91" s="1479" t="s">
        <v>51</v>
      </c>
      <c r="B91" s="85">
        <v>46</v>
      </c>
      <c r="C91" s="1485" t="s">
        <v>13</v>
      </c>
      <c r="D91" s="287"/>
      <c r="E91" s="288"/>
      <c r="F91" s="288"/>
      <c r="G91" s="288">
        <f>G73+G69+G65+G61+G57+G53+G77+G81+G85+G90</f>
        <v>1850</v>
      </c>
      <c r="H91" s="1386"/>
    </row>
    <row r="92" spans="1:8" ht="10.95" customHeight="1">
      <c r="A92" s="1479"/>
      <c r="B92" s="85"/>
      <c r="C92" s="1485"/>
      <c r="D92" s="89"/>
      <c r="E92" s="805"/>
      <c r="F92" s="805"/>
      <c r="G92" s="89"/>
      <c r="H92" s="90"/>
    </row>
    <row r="93" spans="1:8" ht="13.65" customHeight="1">
      <c r="A93" s="1479"/>
      <c r="B93" s="85">
        <v>47</v>
      </c>
      <c r="C93" s="1485" t="s">
        <v>14</v>
      </c>
      <c r="D93" s="89"/>
      <c r="E93" s="805"/>
      <c r="F93" s="805"/>
      <c r="G93" s="89"/>
      <c r="H93" s="90"/>
    </row>
    <row r="94" spans="1:8" ht="13.65" customHeight="1">
      <c r="A94" s="1479"/>
      <c r="B94" s="85">
        <v>71</v>
      </c>
      <c r="C94" s="1485" t="s">
        <v>743</v>
      </c>
      <c r="D94" s="89"/>
      <c r="E94" s="805"/>
      <c r="F94" s="805"/>
      <c r="G94" s="89"/>
      <c r="H94" s="90"/>
    </row>
    <row r="95" spans="1:8" ht="13.65" customHeight="1">
      <c r="A95" s="1479"/>
      <c r="B95" s="85" t="s">
        <v>744</v>
      </c>
      <c r="C95" s="1485" t="s">
        <v>100</v>
      </c>
      <c r="D95" s="287"/>
      <c r="E95" s="285"/>
      <c r="F95" s="287"/>
      <c r="G95" s="285">
        <v>78</v>
      </c>
      <c r="H95" s="1386"/>
    </row>
    <row r="96" spans="1:8" ht="13.65" customHeight="1">
      <c r="A96" s="1479" t="s">
        <v>51</v>
      </c>
      <c r="B96" s="85">
        <v>71</v>
      </c>
      <c r="C96" s="1485" t="s">
        <v>743</v>
      </c>
      <c r="D96" s="287"/>
      <c r="E96" s="288"/>
      <c r="F96" s="292"/>
      <c r="G96" s="288">
        <f>G95</f>
        <v>78</v>
      </c>
      <c r="H96" s="1386"/>
    </row>
    <row r="97" spans="1:8" ht="10.95" customHeight="1">
      <c r="A97" s="1479"/>
      <c r="B97" s="85"/>
      <c r="C97" s="1485"/>
      <c r="D97" s="89"/>
      <c r="E97" s="805"/>
      <c r="F97" s="805"/>
      <c r="G97" s="89"/>
      <c r="H97" s="90"/>
    </row>
    <row r="98" spans="1:8" ht="13.65" customHeight="1">
      <c r="A98" s="1479"/>
      <c r="B98" s="85">
        <v>72</v>
      </c>
      <c r="C98" s="1485" t="s">
        <v>745</v>
      </c>
      <c r="D98" s="89"/>
      <c r="E98" s="805"/>
      <c r="F98" s="805"/>
      <c r="G98" s="89"/>
      <c r="H98" s="90"/>
    </row>
    <row r="99" spans="1:8" ht="13.65" customHeight="1">
      <c r="A99" s="1479"/>
      <c r="B99" s="85" t="s">
        <v>746</v>
      </c>
      <c r="C99" s="1485" t="s">
        <v>100</v>
      </c>
      <c r="D99" s="287"/>
      <c r="E99" s="285"/>
      <c r="F99" s="287"/>
      <c r="G99" s="285">
        <v>54</v>
      </c>
      <c r="H99" s="1386"/>
    </row>
    <row r="100" spans="1:8" ht="13.65" customHeight="1">
      <c r="A100" s="1479" t="s">
        <v>51</v>
      </c>
      <c r="B100" s="85">
        <v>72</v>
      </c>
      <c r="C100" s="1485" t="s">
        <v>745</v>
      </c>
      <c r="D100" s="287"/>
      <c r="E100" s="288"/>
      <c r="F100" s="292"/>
      <c r="G100" s="288">
        <f>G99</f>
        <v>54</v>
      </c>
      <c r="H100" s="1386"/>
    </row>
    <row r="101" spans="1:8" ht="10.95" customHeight="1">
      <c r="A101" s="1479"/>
      <c r="B101" s="85"/>
      <c r="C101" s="1485"/>
      <c r="D101" s="89"/>
      <c r="E101" s="805"/>
      <c r="F101" s="805"/>
      <c r="G101" s="89"/>
      <c r="H101" s="90"/>
    </row>
    <row r="102" spans="1:8" ht="13.65" customHeight="1">
      <c r="A102" s="1479"/>
      <c r="B102" s="85">
        <v>73</v>
      </c>
      <c r="C102" s="1485" t="s">
        <v>747</v>
      </c>
      <c r="D102" s="89"/>
      <c r="E102" s="805"/>
      <c r="F102" s="805"/>
      <c r="G102" s="89"/>
      <c r="H102" s="90"/>
    </row>
    <row r="103" spans="1:8" ht="13.65" customHeight="1">
      <c r="A103" s="1479"/>
      <c r="B103" s="85" t="s">
        <v>748</v>
      </c>
      <c r="C103" s="1485" t="s">
        <v>100</v>
      </c>
      <c r="D103" s="287"/>
      <c r="E103" s="285"/>
      <c r="F103" s="287"/>
      <c r="G103" s="285">
        <v>190</v>
      </c>
      <c r="H103" s="1386"/>
    </row>
    <row r="104" spans="1:8" ht="13.65" customHeight="1">
      <c r="A104" s="1479" t="s">
        <v>51</v>
      </c>
      <c r="B104" s="85">
        <v>73</v>
      </c>
      <c r="C104" s="1485" t="s">
        <v>747</v>
      </c>
      <c r="D104" s="287"/>
      <c r="E104" s="288"/>
      <c r="F104" s="292"/>
      <c r="G104" s="288">
        <f>G103</f>
        <v>190</v>
      </c>
      <c r="H104" s="1386"/>
    </row>
    <row r="105" spans="1:8" ht="10.95" customHeight="1">
      <c r="A105" s="1479"/>
      <c r="B105" s="85"/>
      <c r="C105" s="1485"/>
      <c r="D105" s="89"/>
      <c r="E105" s="742"/>
      <c r="F105" s="805"/>
      <c r="G105" s="89"/>
      <c r="H105" s="90"/>
    </row>
    <row r="106" spans="1:8" ht="13.65" customHeight="1">
      <c r="A106" s="1479"/>
      <c r="B106" s="85">
        <v>74</v>
      </c>
      <c r="C106" s="1706" t="s">
        <v>749</v>
      </c>
      <c r="D106" s="1706"/>
      <c r="E106" s="805"/>
      <c r="F106" s="805"/>
      <c r="G106" s="89"/>
      <c r="H106" s="90"/>
    </row>
    <row r="107" spans="1:8" ht="13.65" customHeight="1">
      <c r="A107" s="1479"/>
      <c r="B107" s="85" t="s">
        <v>750</v>
      </c>
      <c r="C107" s="1485" t="s">
        <v>100</v>
      </c>
      <c r="D107" s="287"/>
      <c r="E107" s="291"/>
      <c r="F107" s="290"/>
      <c r="G107" s="291">
        <v>184</v>
      </c>
      <c r="H107" s="1386"/>
    </row>
    <row r="108" spans="1:8" ht="13.65" customHeight="1">
      <c r="A108" s="1479" t="s">
        <v>51</v>
      </c>
      <c r="B108" s="85">
        <v>74</v>
      </c>
      <c r="C108" s="1706" t="s">
        <v>749</v>
      </c>
      <c r="D108" s="1706"/>
      <c r="E108" s="291"/>
      <c r="F108" s="290"/>
      <c r="G108" s="291">
        <f>G107</f>
        <v>184</v>
      </c>
      <c r="H108" s="1386"/>
    </row>
    <row r="109" spans="1:8" ht="13.65" customHeight="1">
      <c r="A109" s="1479" t="s">
        <v>51</v>
      </c>
      <c r="B109" s="85">
        <v>47</v>
      </c>
      <c r="C109" s="1485" t="s">
        <v>14</v>
      </c>
      <c r="D109" s="287"/>
      <c r="E109" s="291"/>
      <c r="F109" s="290"/>
      <c r="G109" s="291">
        <f>G108+G104+G100+G96</f>
        <v>506</v>
      </c>
      <c r="H109" s="1386"/>
    </row>
    <row r="110" spans="1:8" ht="10.95" customHeight="1">
      <c r="A110" s="1479"/>
      <c r="B110" s="85"/>
      <c r="C110" s="1485"/>
      <c r="D110" s="89"/>
      <c r="E110" s="805"/>
      <c r="F110" s="805"/>
      <c r="G110" s="89"/>
      <c r="H110" s="90"/>
    </row>
    <row r="111" spans="1:8" ht="13.65" customHeight="1">
      <c r="A111" s="1479"/>
      <c r="B111" s="85">
        <v>48</v>
      </c>
      <c r="C111" s="1485" t="s">
        <v>15</v>
      </c>
      <c r="D111" s="89"/>
      <c r="E111" s="805"/>
      <c r="F111" s="805"/>
      <c r="G111" s="89"/>
      <c r="H111" s="90"/>
    </row>
    <row r="112" spans="1:8" ht="13.65" customHeight="1">
      <c r="A112" s="1479"/>
      <c r="B112" s="85">
        <v>71</v>
      </c>
      <c r="C112" s="1485" t="s">
        <v>751</v>
      </c>
      <c r="D112" s="89"/>
      <c r="E112" s="805"/>
      <c r="F112" s="805"/>
      <c r="G112" s="89"/>
      <c r="H112" s="90"/>
    </row>
    <row r="113" spans="1:8" ht="13.65" customHeight="1">
      <c r="A113" s="1479"/>
      <c r="B113" s="85" t="s">
        <v>752</v>
      </c>
      <c r="C113" s="1485" t="s">
        <v>100</v>
      </c>
      <c r="D113" s="287"/>
      <c r="E113" s="285"/>
      <c r="F113" s="287"/>
      <c r="G113" s="285">
        <v>169</v>
      </c>
      <c r="H113" s="1386"/>
    </row>
    <row r="114" spans="1:8" ht="13.65" customHeight="1">
      <c r="A114" s="1553" t="s">
        <v>51</v>
      </c>
      <c r="B114" s="85">
        <v>71</v>
      </c>
      <c r="C114" s="1559" t="s">
        <v>751</v>
      </c>
      <c r="D114" s="287"/>
      <c r="E114" s="288"/>
      <c r="F114" s="292"/>
      <c r="G114" s="288">
        <f>G113</f>
        <v>169</v>
      </c>
      <c r="H114" s="1386"/>
    </row>
    <row r="115" spans="1:8" ht="10.95" customHeight="1">
      <c r="A115" s="1553"/>
      <c r="B115" s="85"/>
      <c r="C115" s="1559"/>
      <c r="D115" s="89"/>
      <c r="E115" s="805"/>
      <c r="F115" s="805"/>
      <c r="G115" s="89"/>
      <c r="H115" s="90"/>
    </row>
    <row r="116" spans="1:8" ht="13.65" customHeight="1">
      <c r="A116" s="1479"/>
      <c r="B116" s="85">
        <v>72</v>
      </c>
      <c r="C116" s="1485" t="s">
        <v>753</v>
      </c>
      <c r="D116" s="89"/>
      <c r="E116" s="805"/>
      <c r="F116" s="805"/>
      <c r="G116" s="89"/>
      <c r="H116" s="90"/>
    </row>
    <row r="117" spans="1:8" ht="13.65" customHeight="1">
      <c r="A117" s="1479"/>
      <c r="B117" s="85" t="s">
        <v>754</v>
      </c>
      <c r="C117" s="1485" t="s">
        <v>100</v>
      </c>
      <c r="D117" s="287"/>
      <c r="E117" s="291"/>
      <c r="F117" s="290"/>
      <c r="G117" s="291">
        <v>205</v>
      </c>
      <c r="H117" s="1386"/>
    </row>
    <row r="118" spans="1:8" ht="13.65" customHeight="1">
      <c r="A118" s="1479" t="s">
        <v>51</v>
      </c>
      <c r="B118" s="85">
        <v>72</v>
      </c>
      <c r="C118" s="1485" t="s">
        <v>753</v>
      </c>
      <c r="D118" s="287"/>
      <c r="E118" s="291"/>
      <c r="F118" s="290"/>
      <c r="G118" s="291">
        <f>G117</f>
        <v>205</v>
      </c>
      <c r="H118" s="1386"/>
    </row>
    <row r="119" spans="1:8" ht="10.95" customHeight="1">
      <c r="A119" s="1479"/>
      <c r="B119" s="85"/>
      <c r="C119" s="1485"/>
      <c r="D119" s="89"/>
      <c r="E119" s="805"/>
      <c r="F119" s="805"/>
      <c r="G119" s="89"/>
      <c r="H119" s="90"/>
    </row>
    <row r="120" spans="1:8" ht="13.65" customHeight="1">
      <c r="A120" s="1479"/>
      <c r="B120" s="85">
        <v>73</v>
      </c>
      <c r="C120" s="1485" t="s">
        <v>755</v>
      </c>
      <c r="D120" s="89"/>
      <c r="E120" s="805"/>
      <c r="F120" s="805"/>
      <c r="G120" s="89"/>
      <c r="H120" s="90"/>
    </row>
    <row r="121" spans="1:8" ht="13.65" customHeight="1">
      <c r="A121" s="1479"/>
      <c r="B121" s="85" t="s">
        <v>756</v>
      </c>
      <c r="C121" s="1485" t="s">
        <v>100</v>
      </c>
      <c r="D121" s="287"/>
      <c r="E121" s="285"/>
      <c r="F121" s="287"/>
      <c r="G121" s="285">
        <v>153</v>
      </c>
      <c r="H121" s="1386"/>
    </row>
    <row r="122" spans="1:8" ht="13.65" customHeight="1">
      <c r="A122" s="1479" t="s">
        <v>51</v>
      </c>
      <c r="B122" s="85">
        <v>73</v>
      </c>
      <c r="C122" s="1485" t="s">
        <v>755</v>
      </c>
      <c r="D122" s="287"/>
      <c r="E122" s="288"/>
      <c r="F122" s="292"/>
      <c r="G122" s="288">
        <f>G121</f>
        <v>153</v>
      </c>
      <c r="H122" s="1386"/>
    </row>
    <row r="123" spans="1:8" ht="10.95" customHeight="1">
      <c r="A123" s="1479"/>
      <c r="B123" s="85"/>
      <c r="C123" s="1485"/>
      <c r="D123" s="89"/>
      <c r="E123" s="805"/>
      <c r="F123" s="805"/>
      <c r="G123" s="89"/>
      <c r="H123" s="90"/>
    </row>
    <row r="124" spans="1:8" ht="13.65" customHeight="1">
      <c r="A124" s="1479"/>
      <c r="B124" s="85">
        <v>74</v>
      </c>
      <c r="C124" s="1485" t="s">
        <v>757</v>
      </c>
      <c r="D124" s="89"/>
      <c r="E124" s="805"/>
      <c r="F124" s="805"/>
      <c r="G124" s="89"/>
      <c r="H124" s="90"/>
    </row>
    <row r="125" spans="1:8" ht="13.65" customHeight="1">
      <c r="A125" s="1553"/>
      <c r="B125" s="85" t="s">
        <v>758</v>
      </c>
      <c r="C125" s="1559" t="s">
        <v>100</v>
      </c>
      <c r="D125" s="287"/>
      <c r="E125" s="285"/>
      <c r="F125" s="287"/>
      <c r="G125" s="285">
        <v>78</v>
      </c>
      <c r="H125" s="1386"/>
    </row>
    <row r="126" spans="1:8" ht="13.65" customHeight="1">
      <c r="A126" s="94" t="s">
        <v>51</v>
      </c>
      <c r="B126" s="924">
        <v>74</v>
      </c>
      <c r="C126" s="751" t="s">
        <v>757</v>
      </c>
      <c r="D126" s="290"/>
      <c r="E126" s="288"/>
      <c r="F126" s="292"/>
      <c r="G126" s="288">
        <f>G125</f>
        <v>78</v>
      </c>
      <c r="H126" s="1386"/>
    </row>
    <row r="127" spans="1:8" ht="13.65" hidden="1" customHeight="1">
      <c r="A127" s="1479"/>
      <c r="B127" s="85"/>
      <c r="C127" s="1485"/>
      <c r="D127" s="89"/>
      <c r="E127" s="805"/>
      <c r="F127" s="805"/>
      <c r="G127" s="89"/>
      <c r="H127" s="90"/>
    </row>
    <row r="128" spans="1:8" ht="13.65" customHeight="1">
      <c r="A128" s="1479"/>
      <c r="B128" s="85">
        <v>75</v>
      </c>
      <c r="C128" s="1485" t="s">
        <v>759</v>
      </c>
      <c r="D128" s="89"/>
      <c r="E128" s="805"/>
      <c r="F128" s="805"/>
      <c r="G128" s="89"/>
      <c r="H128" s="90"/>
    </row>
    <row r="129" spans="1:8" ht="13.65" customHeight="1">
      <c r="A129" s="1479"/>
      <c r="B129" s="85" t="s">
        <v>760</v>
      </c>
      <c r="C129" s="1485" t="s">
        <v>100</v>
      </c>
      <c r="D129" s="287"/>
      <c r="E129" s="285"/>
      <c r="F129" s="287"/>
      <c r="G129" s="285">
        <v>127</v>
      </c>
      <c r="H129" s="1386"/>
    </row>
    <row r="130" spans="1:8" ht="13.65" customHeight="1">
      <c r="A130" s="1479" t="s">
        <v>51</v>
      </c>
      <c r="B130" s="85">
        <v>75</v>
      </c>
      <c r="C130" s="1485" t="s">
        <v>759</v>
      </c>
      <c r="D130" s="287"/>
      <c r="E130" s="288"/>
      <c r="F130" s="292"/>
      <c r="G130" s="288">
        <f>G129</f>
        <v>127</v>
      </c>
      <c r="H130" s="1386"/>
    </row>
    <row r="131" spans="1:8" ht="10.199999999999999" customHeight="1">
      <c r="A131" s="1479"/>
      <c r="B131" s="85"/>
      <c r="C131" s="1485"/>
      <c r="D131" s="89"/>
      <c r="E131" s="805"/>
      <c r="F131" s="805"/>
      <c r="G131" s="89"/>
      <c r="H131" s="90"/>
    </row>
    <row r="132" spans="1:8" ht="13.65" customHeight="1">
      <c r="A132" s="1479"/>
      <c r="B132" s="85">
        <v>76</v>
      </c>
      <c r="C132" s="1485" t="s">
        <v>761</v>
      </c>
      <c r="D132" s="89"/>
      <c r="E132" s="805"/>
      <c r="F132" s="805"/>
      <c r="G132" s="89"/>
      <c r="H132" s="90"/>
    </row>
    <row r="133" spans="1:8" ht="13.65" customHeight="1">
      <c r="A133" s="1479"/>
      <c r="B133" s="85" t="s">
        <v>762</v>
      </c>
      <c r="C133" s="1485" t="s">
        <v>100</v>
      </c>
      <c r="D133" s="287"/>
      <c r="E133" s="291"/>
      <c r="F133" s="290"/>
      <c r="G133" s="291">
        <v>32</v>
      </c>
      <c r="H133" s="1386"/>
    </row>
    <row r="134" spans="1:8" ht="13.65" customHeight="1">
      <c r="A134" s="1479" t="s">
        <v>51</v>
      </c>
      <c r="B134" s="85">
        <v>76</v>
      </c>
      <c r="C134" s="1485" t="s">
        <v>761</v>
      </c>
      <c r="D134" s="287"/>
      <c r="E134" s="288"/>
      <c r="F134" s="292"/>
      <c r="G134" s="288">
        <f>G133</f>
        <v>32</v>
      </c>
      <c r="H134" s="1386"/>
    </row>
    <row r="135" spans="1:8" ht="10.199999999999999" customHeight="1">
      <c r="A135" s="1479"/>
      <c r="B135" s="85"/>
      <c r="C135" s="1485"/>
      <c r="D135" s="285"/>
      <c r="E135" s="807"/>
      <c r="F135" s="807"/>
      <c r="G135" s="806"/>
      <c r="H135" s="1386"/>
    </row>
    <row r="136" spans="1:8" ht="13.65" customHeight="1">
      <c r="A136" s="1479"/>
      <c r="B136" s="85">
        <v>78</v>
      </c>
      <c r="C136" s="1485" t="s">
        <v>763</v>
      </c>
      <c r="D136" s="285"/>
      <c r="E136" s="287"/>
      <c r="F136" s="287"/>
      <c r="G136" s="285"/>
      <c r="H136" s="1386"/>
    </row>
    <row r="137" spans="1:8" ht="13.65" customHeight="1">
      <c r="A137" s="1479"/>
      <c r="B137" s="85" t="s">
        <v>764</v>
      </c>
      <c r="C137" s="1485" t="s">
        <v>100</v>
      </c>
      <c r="D137" s="287"/>
      <c r="E137" s="285"/>
      <c r="F137" s="287"/>
      <c r="G137" s="285">
        <v>235</v>
      </c>
      <c r="H137" s="1386"/>
    </row>
    <row r="138" spans="1:8" ht="13.65" customHeight="1">
      <c r="A138" s="1479" t="s">
        <v>51</v>
      </c>
      <c r="B138" s="85">
        <v>78</v>
      </c>
      <c r="C138" s="1485" t="s">
        <v>763</v>
      </c>
      <c r="D138" s="287"/>
      <c r="E138" s="288"/>
      <c r="F138" s="292"/>
      <c r="G138" s="288">
        <f>G137</f>
        <v>235</v>
      </c>
      <c r="H138" s="1386"/>
    </row>
    <row r="139" spans="1:8" ht="10.199999999999999" customHeight="1">
      <c r="A139" s="1479"/>
      <c r="B139" s="85"/>
      <c r="C139" s="1485"/>
      <c r="D139" s="287"/>
      <c r="E139" s="287"/>
      <c r="F139" s="287"/>
      <c r="G139" s="285"/>
      <c r="H139" s="1386"/>
    </row>
    <row r="140" spans="1:8" ht="13.65" customHeight="1">
      <c r="A140" s="1479"/>
      <c r="B140" s="85">
        <v>79</v>
      </c>
      <c r="C140" s="1485" t="s">
        <v>765</v>
      </c>
      <c r="D140" s="285"/>
      <c r="E140" s="805"/>
      <c r="F140" s="287"/>
      <c r="G140" s="285"/>
      <c r="H140" s="1386"/>
    </row>
    <row r="141" spans="1:8" ht="13.65" customHeight="1">
      <c r="A141" s="1479"/>
      <c r="B141" s="85" t="s">
        <v>766</v>
      </c>
      <c r="C141" s="1485" t="s">
        <v>100</v>
      </c>
      <c r="D141" s="287"/>
      <c r="E141" s="291"/>
      <c r="F141" s="290"/>
      <c r="G141" s="291">
        <v>85</v>
      </c>
      <c r="H141" s="1386"/>
    </row>
    <row r="142" spans="1:8" ht="13.65" customHeight="1">
      <c r="A142" s="1479" t="s">
        <v>51</v>
      </c>
      <c r="B142" s="85">
        <v>79</v>
      </c>
      <c r="C142" s="1485" t="s">
        <v>765</v>
      </c>
      <c r="D142" s="287"/>
      <c r="E142" s="291"/>
      <c r="F142" s="290"/>
      <c r="G142" s="291">
        <f>G141</f>
        <v>85</v>
      </c>
      <c r="H142" s="1386"/>
    </row>
    <row r="143" spans="1:8" ht="13.65" customHeight="1">
      <c r="A143" s="1479" t="s">
        <v>51</v>
      </c>
      <c r="B143" s="85">
        <v>48</v>
      </c>
      <c r="C143" s="1485" t="s">
        <v>15</v>
      </c>
      <c r="D143" s="287"/>
      <c r="E143" s="288"/>
      <c r="F143" s="292"/>
      <c r="G143" s="288">
        <f>G134+G130+G126+G122+G118+G114+G138+G142</f>
        <v>1084</v>
      </c>
      <c r="H143" s="1386"/>
    </row>
    <row r="144" spans="1:8" ht="13.65" customHeight="1">
      <c r="A144" s="1479" t="s">
        <v>51</v>
      </c>
      <c r="B144" s="112">
        <v>1.0009999999999999</v>
      </c>
      <c r="C144" s="92" t="s">
        <v>57</v>
      </c>
      <c r="D144" s="330"/>
      <c r="E144" s="366"/>
      <c r="F144" s="367"/>
      <c r="G144" s="366">
        <f>G143+G109+G91+G48</f>
        <v>4400</v>
      </c>
      <c r="H144" s="1578"/>
    </row>
    <row r="145" spans="1:8" ht="13.65" customHeight="1">
      <c r="A145" s="1479" t="s">
        <v>51</v>
      </c>
      <c r="B145" s="111">
        <v>1</v>
      </c>
      <c r="C145" s="1485" t="s">
        <v>709</v>
      </c>
      <c r="D145" s="287"/>
      <c r="E145" s="288"/>
      <c r="F145" s="288"/>
      <c r="G145" s="288">
        <f t="shared" ref="G145" si="1">G144</f>
        <v>4400</v>
      </c>
      <c r="H145" s="1386"/>
    </row>
    <row r="146" spans="1:8" ht="13.65" customHeight="1">
      <c r="A146" s="1479" t="s">
        <v>51</v>
      </c>
      <c r="B146" s="91">
        <v>2501</v>
      </c>
      <c r="C146" s="92" t="s">
        <v>708</v>
      </c>
      <c r="D146" s="287"/>
      <c r="E146" s="288"/>
      <c r="F146" s="292"/>
      <c r="G146" s="288">
        <f t="shared" ref="G146" si="2">SUM(G145)</f>
        <v>4400</v>
      </c>
      <c r="H146" s="1386"/>
    </row>
    <row r="147" spans="1:8" ht="10.199999999999999" customHeight="1">
      <c r="A147" s="1479"/>
      <c r="B147" s="91"/>
      <c r="C147" s="92"/>
      <c r="D147" s="287"/>
      <c r="E147" s="287"/>
      <c r="F147" s="287"/>
      <c r="G147" s="285"/>
      <c r="H147" s="1386"/>
    </row>
    <row r="148" spans="1:8" ht="13.95" customHeight="1">
      <c r="A148" s="1479" t="s">
        <v>56</v>
      </c>
      <c r="B148" s="91">
        <v>2505</v>
      </c>
      <c r="C148" s="92" t="s">
        <v>258</v>
      </c>
      <c r="D148" s="124"/>
      <c r="E148" s="863"/>
      <c r="F148" s="863"/>
      <c r="G148" s="95"/>
      <c r="H148" s="1343"/>
    </row>
    <row r="149" spans="1:8" ht="13.95" customHeight="1">
      <c r="A149" s="1479"/>
      <c r="B149" s="111">
        <v>1</v>
      </c>
      <c r="C149" s="1485" t="s">
        <v>259</v>
      </c>
      <c r="D149" s="124"/>
      <c r="E149" s="863"/>
      <c r="F149" s="863"/>
      <c r="G149" s="95"/>
      <c r="H149" s="1343"/>
    </row>
    <row r="150" spans="1:8" ht="13.95" customHeight="1">
      <c r="A150" s="1553"/>
      <c r="B150" s="133">
        <v>1.702</v>
      </c>
      <c r="C150" s="92" t="s">
        <v>260</v>
      </c>
      <c r="D150" s="124"/>
      <c r="E150" s="742"/>
      <c r="F150" s="742"/>
      <c r="G150" s="124"/>
      <c r="H150" s="1343"/>
    </row>
    <row r="151" spans="1:8" ht="13.95" customHeight="1">
      <c r="A151" s="1479"/>
      <c r="B151" s="93">
        <v>37</v>
      </c>
      <c r="C151" s="1485" t="s">
        <v>261</v>
      </c>
      <c r="D151" s="287"/>
      <c r="E151" s="330"/>
      <c r="F151" s="287"/>
      <c r="G151" s="285"/>
      <c r="H151" s="1386"/>
    </row>
    <row r="152" spans="1:8" ht="27" customHeight="1">
      <c r="A152" s="1479"/>
      <c r="B152" s="117" t="s">
        <v>707</v>
      </c>
      <c r="C152" s="1485" t="s">
        <v>767</v>
      </c>
      <c r="D152" s="330"/>
      <c r="E152" s="334"/>
      <c r="F152" s="330"/>
      <c r="G152" s="334">
        <v>109034</v>
      </c>
      <c r="H152" s="1578"/>
    </row>
    <row r="153" spans="1:8" ht="13.95" customHeight="1">
      <c r="A153" s="1479" t="s">
        <v>51</v>
      </c>
      <c r="B153" s="93">
        <v>37</v>
      </c>
      <c r="C153" s="1485" t="s">
        <v>261</v>
      </c>
      <c r="D153" s="330"/>
      <c r="E153" s="366"/>
      <c r="F153" s="367"/>
      <c r="G153" s="366">
        <f>SUM(G152:G152)</f>
        <v>109034</v>
      </c>
      <c r="H153" s="1578"/>
    </row>
    <row r="154" spans="1:8" ht="13.95" customHeight="1">
      <c r="A154" s="1479" t="s">
        <v>51</v>
      </c>
      <c r="B154" s="133">
        <v>1.702</v>
      </c>
      <c r="C154" s="92" t="s">
        <v>262</v>
      </c>
      <c r="D154" s="330"/>
      <c r="E154" s="365"/>
      <c r="F154" s="331"/>
      <c r="G154" s="365">
        <f t="shared" ref="G154:G155" si="3">G153</f>
        <v>109034</v>
      </c>
      <c r="H154" s="1578"/>
    </row>
    <row r="155" spans="1:8" ht="13.95" customHeight="1">
      <c r="A155" s="1479" t="s">
        <v>51</v>
      </c>
      <c r="B155" s="111">
        <v>1</v>
      </c>
      <c r="C155" s="1485" t="s">
        <v>259</v>
      </c>
      <c r="D155" s="330"/>
      <c r="E155" s="366"/>
      <c r="F155" s="367"/>
      <c r="G155" s="366">
        <f t="shared" si="3"/>
        <v>109034</v>
      </c>
      <c r="H155" s="1578"/>
    </row>
    <row r="156" spans="1:8">
      <c r="A156" s="1479" t="s">
        <v>51</v>
      </c>
      <c r="B156" s="91">
        <v>2505</v>
      </c>
      <c r="C156" s="92" t="s">
        <v>258</v>
      </c>
      <c r="D156" s="287"/>
      <c r="E156" s="291"/>
      <c r="F156" s="291"/>
      <c r="G156" s="291">
        <f t="shared" ref="G156" si="4">G155</f>
        <v>109034</v>
      </c>
      <c r="H156" s="1386"/>
    </row>
    <row r="157" spans="1:8">
      <c r="A157" s="1518" t="s">
        <v>51</v>
      </c>
      <c r="B157" s="116"/>
      <c r="C157" s="1519" t="s">
        <v>55</v>
      </c>
      <c r="D157" s="128"/>
      <c r="E157" s="288"/>
      <c r="F157" s="288"/>
      <c r="G157" s="288">
        <f>G156+G146</f>
        <v>113434</v>
      </c>
      <c r="H157" s="90"/>
    </row>
    <row r="158" spans="1:8" ht="9" customHeight="1">
      <c r="A158" s="1479"/>
      <c r="B158" s="85"/>
      <c r="C158" s="191"/>
      <c r="D158" s="89"/>
      <c r="E158" s="805"/>
      <c r="F158" s="805"/>
      <c r="G158" s="89"/>
      <c r="H158" s="90"/>
    </row>
    <row r="159" spans="1:8" ht="13.35" customHeight="1">
      <c r="A159" s="1479"/>
      <c r="B159" s="85"/>
      <c r="C159" s="92" t="s">
        <v>11</v>
      </c>
      <c r="D159" s="124"/>
      <c r="E159" s="863"/>
      <c r="F159" s="863"/>
      <c r="G159" s="95"/>
      <c r="H159" s="1343"/>
    </row>
    <row r="160" spans="1:8" ht="15" customHeight="1">
      <c r="A160" s="1479" t="s">
        <v>56</v>
      </c>
      <c r="B160" s="91">
        <v>4215</v>
      </c>
      <c r="C160" s="1744" t="s">
        <v>161</v>
      </c>
      <c r="D160" s="1744"/>
      <c r="E160" s="863"/>
      <c r="F160" s="863"/>
      <c r="G160" s="95"/>
      <c r="H160" s="1343"/>
    </row>
    <row r="161" spans="1:8" ht="13.95" customHeight="1">
      <c r="A161" s="1479"/>
      <c r="B161" s="111">
        <v>1</v>
      </c>
      <c r="C161" s="1485" t="s">
        <v>66</v>
      </c>
      <c r="D161" s="124"/>
      <c r="E161" s="863"/>
      <c r="F161" s="863"/>
      <c r="G161" s="95"/>
      <c r="H161" s="1343"/>
    </row>
    <row r="162" spans="1:8" ht="13.95" customHeight="1">
      <c r="A162" s="1479"/>
      <c r="B162" s="112">
        <v>1.1020000000000001</v>
      </c>
      <c r="C162" s="215" t="s">
        <v>159</v>
      </c>
      <c r="D162" s="124"/>
      <c r="E162" s="742"/>
      <c r="F162" s="742"/>
      <c r="G162" s="124"/>
      <c r="H162" s="1342"/>
    </row>
    <row r="163" spans="1:8" ht="13.95" customHeight="1">
      <c r="A163" s="1479"/>
      <c r="B163" s="85">
        <v>36</v>
      </c>
      <c r="C163" s="1485" t="s">
        <v>109</v>
      </c>
      <c r="D163" s="124"/>
      <c r="E163" s="742"/>
      <c r="F163" s="742"/>
      <c r="G163" s="124"/>
      <c r="H163" s="1342"/>
    </row>
    <row r="164" spans="1:8" ht="13.95" customHeight="1">
      <c r="A164" s="1479"/>
      <c r="B164" s="85">
        <v>45</v>
      </c>
      <c r="C164" s="1485" t="s">
        <v>12</v>
      </c>
      <c r="D164" s="124"/>
      <c r="E164" s="742"/>
      <c r="F164" s="742"/>
      <c r="G164" s="124"/>
      <c r="H164" s="1342"/>
    </row>
    <row r="165" spans="1:8" ht="13.65" customHeight="1">
      <c r="A165" s="1553"/>
      <c r="B165" s="117" t="s">
        <v>769</v>
      </c>
      <c r="C165" s="6" t="s">
        <v>770</v>
      </c>
      <c r="D165" s="287"/>
      <c r="E165" s="334"/>
      <c r="F165" s="287"/>
      <c r="G165" s="285">
        <v>14000</v>
      </c>
      <c r="H165" s="1386"/>
    </row>
    <row r="166" spans="1:8">
      <c r="A166" s="94" t="s">
        <v>51</v>
      </c>
      <c r="B166" s="924">
        <v>45</v>
      </c>
      <c r="C166" s="751" t="s">
        <v>12</v>
      </c>
      <c r="D166" s="331"/>
      <c r="E166" s="366"/>
      <c r="F166" s="367"/>
      <c r="G166" s="366">
        <f>SUM(G165:G165)</f>
        <v>14000</v>
      </c>
      <c r="H166" s="1578"/>
    </row>
    <row r="167" spans="1:8" ht="13.95" hidden="1" customHeight="1">
      <c r="A167" s="1479"/>
      <c r="B167" s="117"/>
      <c r="C167" s="1485"/>
      <c r="D167" s="89"/>
      <c r="E167" s="742"/>
      <c r="F167" s="805"/>
      <c r="G167" s="89"/>
      <c r="H167" s="90"/>
    </row>
    <row r="168" spans="1:8" s="104" customFormat="1" ht="13.65" customHeight="1">
      <c r="A168" s="1479"/>
      <c r="B168" s="85">
        <v>46</v>
      </c>
      <c r="C168" s="1485" t="s">
        <v>13</v>
      </c>
      <c r="D168" s="89"/>
      <c r="E168" s="742"/>
      <c r="F168" s="805"/>
      <c r="G168" s="89"/>
      <c r="H168" s="90"/>
    </row>
    <row r="169" spans="1:8" ht="13.65" customHeight="1">
      <c r="A169" s="1479"/>
      <c r="B169" s="117" t="s">
        <v>771</v>
      </c>
      <c r="C169" s="1485" t="s">
        <v>770</v>
      </c>
      <c r="D169" s="287"/>
      <c r="E169" s="334"/>
      <c r="F169" s="287"/>
      <c r="G169" s="285">
        <v>25000</v>
      </c>
      <c r="H169" s="1386" t="s">
        <v>303</v>
      </c>
    </row>
    <row r="170" spans="1:8" ht="13.65" customHeight="1">
      <c r="A170" s="1479" t="s">
        <v>51</v>
      </c>
      <c r="B170" s="85">
        <v>46</v>
      </c>
      <c r="C170" s="1485" t="s">
        <v>13</v>
      </c>
      <c r="D170" s="287"/>
      <c r="E170" s="288"/>
      <c r="F170" s="292"/>
      <c r="G170" s="288">
        <f>SUM(G169:G169)</f>
        <v>25000</v>
      </c>
      <c r="H170" s="1386"/>
    </row>
    <row r="171" spans="1:8" ht="13.65" customHeight="1">
      <c r="A171" s="1479"/>
      <c r="B171" s="117"/>
      <c r="C171" s="1485"/>
      <c r="D171" s="89"/>
      <c r="E171" s="863"/>
      <c r="F171" s="336"/>
      <c r="G171" s="89"/>
      <c r="H171" s="90"/>
    </row>
    <row r="172" spans="1:8" ht="13.65" customHeight="1">
      <c r="A172" s="1479"/>
      <c r="B172" s="85">
        <v>47</v>
      </c>
      <c r="C172" s="1485" t="s">
        <v>14</v>
      </c>
      <c r="D172" s="89"/>
      <c r="E172" s="863"/>
      <c r="F172" s="336"/>
      <c r="G172" s="89"/>
      <c r="H172" s="90"/>
    </row>
    <row r="173" spans="1:8" ht="13.65" customHeight="1">
      <c r="A173" s="1479"/>
      <c r="B173" s="117" t="s">
        <v>772</v>
      </c>
      <c r="C173" s="1485" t="s">
        <v>770</v>
      </c>
      <c r="D173" s="287"/>
      <c r="E173" s="328"/>
      <c r="F173" s="287"/>
      <c r="G173" s="285">
        <v>4000</v>
      </c>
      <c r="H173" s="1386"/>
    </row>
    <row r="174" spans="1:8" ht="13.65" customHeight="1">
      <c r="A174" s="1479" t="s">
        <v>51</v>
      </c>
      <c r="B174" s="85">
        <v>47</v>
      </c>
      <c r="C174" s="1485" t="s">
        <v>14</v>
      </c>
      <c r="D174" s="330"/>
      <c r="E174" s="366"/>
      <c r="F174" s="367"/>
      <c r="G174" s="366">
        <f t="shared" ref="G174" si="5">SUM(G173:G173)</f>
        <v>4000</v>
      </c>
      <c r="H174" s="1578"/>
    </row>
    <row r="175" spans="1:8" ht="13.65" customHeight="1">
      <c r="A175" s="1479"/>
      <c r="B175" s="85"/>
      <c r="C175" s="1485"/>
      <c r="D175" s="89"/>
      <c r="E175" s="742"/>
      <c r="F175" s="805"/>
      <c r="G175" s="89"/>
      <c r="H175" s="90"/>
    </row>
    <row r="176" spans="1:8" ht="13.65" customHeight="1">
      <c r="A176" s="1479"/>
      <c r="B176" s="85">
        <v>48</v>
      </c>
      <c r="C176" s="1485" t="s">
        <v>15</v>
      </c>
      <c r="D176" s="89"/>
      <c r="E176" s="742"/>
      <c r="F176" s="805"/>
      <c r="G176" s="89"/>
      <c r="H176" s="90"/>
    </row>
    <row r="177" spans="1:8" ht="13.65" customHeight="1">
      <c r="A177" s="1479"/>
      <c r="B177" s="117" t="s">
        <v>773</v>
      </c>
      <c r="C177" s="1485" t="s">
        <v>770</v>
      </c>
      <c r="D177" s="287"/>
      <c r="E177" s="334"/>
      <c r="F177" s="287"/>
      <c r="G177" s="285">
        <v>12000</v>
      </c>
      <c r="H177" s="1386"/>
    </row>
    <row r="178" spans="1:8" ht="13.65" customHeight="1">
      <c r="A178" s="85" t="s">
        <v>307</v>
      </c>
      <c r="B178" s="117" t="s">
        <v>996</v>
      </c>
      <c r="C178" s="1485" t="s">
        <v>997</v>
      </c>
      <c r="D178" s="287"/>
      <c r="E178" s="365"/>
      <c r="F178" s="290"/>
      <c r="G178" s="291">
        <v>7500</v>
      </c>
      <c r="H178" s="1386" t="s">
        <v>305</v>
      </c>
    </row>
    <row r="179" spans="1:8" ht="13.65" customHeight="1">
      <c r="A179" s="1479" t="s">
        <v>51</v>
      </c>
      <c r="B179" s="85">
        <v>48</v>
      </c>
      <c r="C179" s="1485" t="s">
        <v>15</v>
      </c>
      <c r="D179" s="330"/>
      <c r="E179" s="365"/>
      <c r="F179" s="331"/>
      <c r="G179" s="365">
        <f>SUM(G177:G178)</f>
        <v>19500</v>
      </c>
      <c r="H179" s="1578"/>
    </row>
    <row r="180" spans="1:8" ht="13.65" customHeight="1">
      <c r="A180" s="1479" t="s">
        <v>51</v>
      </c>
      <c r="B180" s="85">
        <v>36</v>
      </c>
      <c r="C180" s="1485" t="s">
        <v>109</v>
      </c>
      <c r="D180" s="287"/>
      <c r="E180" s="288"/>
      <c r="F180" s="292"/>
      <c r="G180" s="288">
        <f>G179+G174+G170+G166</f>
        <v>62500</v>
      </c>
      <c r="H180" s="1386"/>
    </row>
    <row r="181" spans="1:8" ht="13.65" customHeight="1">
      <c r="A181" s="1479" t="s">
        <v>51</v>
      </c>
      <c r="B181" s="112">
        <v>1.1020000000000001</v>
      </c>
      <c r="C181" s="92" t="s">
        <v>159</v>
      </c>
      <c r="D181" s="287"/>
      <c r="E181" s="288"/>
      <c r="F181" s="288"/>
      <c r="G181" s="288">
        <f t="shared" ref="G181" si="6">G180</f>
        <v>62500</v>
      </c>
      <c r="H181" s="1386"/>
    </row>
    <row r="182" spans="1:8" ht="13.65" customHeight="1">
      <c r="A182" s="1479" t="s">
        <v>51</v>
      </c>
      <c r="B182" s="111">
        <v>1</v>
      </c>
      <c r="C182" s="1485" t="s">
        <v>66</v>
      </c>
      <c r="D182" s="287"/>
      <c r="E182" s="291"/>
      <c r="F182" s="290"/>
      <c r="G182" s="291">
        <f>G181</f>
        <v>62500</v>
      </c>
      <c r="H182" s="1386"/>
    </row>
    <row r="183" spans="1:8">
      <c r="A183" s="1553" t="s">
        <v>51</v>
      </c>
      <c r="B183" s="91">
        <v>4215</v>
      </c>
      <c r="C183" s="1744" t="s">
        <v>161</v>
      </c>
      <c r="D183" s="1744"/>
      <c r="E183" s="366"/>
      <c r="F183" s="367"/>
      <c r="G183" s="366">
        <f>G182</f>
        <v>62500</v>
      </c>
      <c r="H183" s="1578"/>
    </row>
    <row r="184" spans="1:8">
      <c r="A184" s="1479"/>
      <c r="B184" s="91"/>
      <c r="C184" s="1485"/>
      <c r="D184" s="124"/>
      <c r="E184" s="742"/>
      <c r="F184" s="742"/>
      <c r="G184" s="124"/>
      <c r="H184" s="1342"/>
    </row>
    <row r="185" spans="1:8" s="104" customFormat="1" ht="13.65" customHeight="1">
      <c r="A185" s="1479" t="s">
        <v>56</v>
      </c>
      <c r="B185" s="91">
        <v>4216</v>
      </c>
      <c r="C185" s="92" t="s">
        <v>403</v>
      </c>
      <c r="D185" s="124"/>
      <c r="E185" s="742"/>
      <c r="F185" s="742"/>
      <c r="G185" s="124"/>
      <c r="H185" s="1342"/>
    </row>
    <row r="186" spans="1:8" ht="13.65" customHeight="1">
      <c r="A186" s="1479"/>
      <c r="B186" s="111">
        <v>3</v>
      </c>
      <c r="C186" s="1485" t="s">
        <v>586</v>
      </c>
      <c r="D186" s="124"/>
      <c r="E186" s="742"/>
      <c r="F186" s="742"/>
      <c r="G186" s="124"/>
      <c r="H186" s="1342"/>
    </row>
    <row r="187" spans="1:8" ht="13.65" customHeight="1">
      <c r="A187" s="1479"/>
      <c r="B187" s="112">
        <v>3.8</v>
      </c>
      <c r="C187" s="92" t="s">
        <v>17</v>
      </c>
      <c r="D187" s="124"/>
      <c r="E187" s="742"/>
      <c r="F187" s="742"/>
      <c r="G187" s="124"/>
      <c r="H187" s="1342"/>
    </row>
    <row r="188" spans="1:8" ht="13.65" customHeight="1">
      <c r="A188" s="1479"/>
      <c r="B188" s="85">
        <v>36</v>
      </c>
      <c r="C188" s="1485" t="s">
        <v>109</v>
      </c>
      <c r="D188" s="124"/>
      <c r="E188" s="742"/>
      <c r="F188" s="742"/>
      <c r="G188" s="124"/>
      <c r="H188" s="1342"/>
    </row>
    <row r="189" spans="1:8" ht="13.65" customHeight="1">
      <c r="A189" s="1479"/>
      <c r="B189" s="85">
        <v>45</v>
      </c>
      <c r="C189" s="1485" t="s">
        <v>12</v>
      </c>
      <c r="D189" s="124"/>
      <c r="E189" s="742"/>
      <c r="F189" s="742"/>
      <c r="G189" s="124"/>
      <c r="H189" s="1342"/>
    </row>
    <row r="190" spans="1:8" ht="13.65" customHeight="1">
      <c r="A190" s="1479"/>
      <c r="B190" s="85" t="s">
        <v>263</v>
      </c>
      <c r="C190" s="1706" t="s">
        <v>906</v>
      </c>
      <c r="D190" s="1706"/>
      <c r="E190" s="334"/>
      <c r="F190" s="330"/>
      <c r="G190" s="334">
        <v>300000</v>
      </c>
      <c r="H190" s="1565"/>
    </row>
    <row r="191" spans="1:8" ht="13.65" customHeight="1">
      <c r="A191" s="1479" t="s">
        <v>51</v>
      </c>
      <c r="B191" s="85">
        <v>45</v>
      </c>
      <c r="C191" s="1485" t="s">
        <v>12</v>
      </c>
      <c r="D191" s="330"/>
      <c r="E191" s="366"/>
      <c r="F191" s="366"/>
      <c r="G191" s="366">
        <f>SUM(G190:G190)</f>
        <v>300000</v>
      </c>
      <c r="H191" s="1565"/>
    </row>
    <row r="192" spans="1:8" ht="13.65" customHeight="1">
      <c r="A192" s="1479" t="s">
        <v>51</v>
      </c>
      <c r="B192" s="85">
        <v>36</v>
      </c>
      <c r="C192" s="1485" t="s">
        <v>109</v>
      </c>
      <c r="D192" s="330"/>
      <c r="E192" s="366"/>
      <c r="F192" s="366"/>
      <c r="G192" s="366">
        <f t="shared" ref="G192" si="7">G191</f>
        <v>300000</v>
      </c>
      <c r="H192" s="1578"/>
    </row>
    <row r="193" spans="1:8" ht="13.65" customHeight="1">
      <c r="A193" s="1479" t="s">
        <v>51</v>
      </c>
      <c r="B193" s="112">
        <v>3.8</v>
      </c>
      <c r="C193" s="92" t="s">
        <v>17</v>
      </c>
      <c r="D193" s="330"/>
      <c r="E193" s="366"/>
      <c r="F193" s="367"/>
      <c r="G193" s="366">
        <f t="shared" ref="G193" si="8">G192</f>
        <v>300000</v>
      </c>
      <c r="H193" s="1578"/>
    </row>
    <row r="194" spans="1:8" ht="13.65" customHeight="1">
      <c r="A194" s="1479" t="s">
        <v>51</v>
      </c>
      <c r="B194" s="111">
        <v>3</v>
      </c>
      <c r="C194" s="1485" t="s">
        <v>586</v>
      </c>
      <c r="D194" s="330"/>
      <c r="E194" s="366"/>
      <c r="F194" s="367"/>
      <c r="G194" s="366">
        <f>G193</f>
        <v>300000</v>
      </c>
      <c r="H194" s="1578"/>
    </row>
    <row r="195" spans="1:8" ht="13.65" customHeight="1">
      <c r="A195" s="1479" t="s">
        <v>51</v>
      </c>
      <c r="B195" s="91">
        <v>4216</v>
      </c>
      <c r="C195" s="92" t="s">
        <v>403</v>
      </c>
      <c r="D195" s="330"/>
      <c r="E195" s="365"/>
      <c r="F195" s="331"/>
      <c r="G195" s="365">
        <f t="shared" ref="G195" si="9">G193</f>
        <v>300000</v>
      </c>
      <c r="H195" s="1578"/>
    </row>
    <row r="196" spans="1:8">
      <c r="A196" s="1485"/>
      <c r="B196" s="91"/>
      <c r="C196" s="1485"/>
      <c r="D196" s="89"/>
      <c r="E196" s="805"/>
      <c r="F196" s="805"/>
      <c r="G196" s="89"/>
      <c r="H196" s="90"/>
    </row>
    <row r="197" spans="1:8" ht="13.95" customHeight="1">
      <c r="A197" s="1479" t="s">
        <v>56</v>
      </c>
      <c r="B197" s="91">
        <v>5054</v>
      </c>
      <c r="C197" s="92" t="s">
        <v>29</v>
      </c>
      <c r="D197" s="89"/>
      <c r="E197" s="805"/>
      <c r="F197" s="805"/>
      <c r="G197" s="89"/>
      <c r="H197" s="90"/>
    </row>
    <row r="198" spans="1:8" ht="13.95" customHeight="1">
      <c r="A198" s="1479"/>
      <c r="B198" s="111">
        <v>4</v>
      </c>
      <c r="C198" s="1485" t="s">
        <v>99</v>
      </c>
      <c r="D198" s="89"/>
      <c r="E198" s="805"/>
      <c r="F198" s="805"/>
      <c r="G198" s="89"/>
      <c r="H198" s="90"/>
    </row>
    <row r="199" spans="1:8" ht="13.95" customHeight="1">
      <c r="A199" s="1479"/>
      <c r="B199" s="112">
        <v>4.101</v>
      </c>
      <c r="C199" s="92" t="s">
        <v>237</v>
      </c>
      <c r="D199" s="89"/>
      <c r="E199" s="805"/>
      <c r="F199" s="805"/>
      <c r="G199" s="89"/>
      <c r="H199" s="90"/>
    </row>
    <row r="200" spans="1:8" ht="13.95" customHeight="1">
      <c r="A200" s="1479"/>
      <c r="B200" s="85">
        <v>36</v>
      </c>
      <c r="C200" s="1485" t="s">
        <v>109</v>
      </c>
      <c r="D200" s="89"/>
      <c r="E200" s="805"/>
      <c r="F200" s="805"/>
      <c r="G200" s="89"/>
      <c r="H200" s="90"/>
    </row>
    <row r="201" spans="1:8" ht="13.95" customHeight="1">
      <c r="A201" s="1479"/>
      <c r="B201" s="111">
        <v>73</v>
      </c>
      <c r="C201" s="1485" t="s">
        <v>265</v>
      </c>
      <c r="D201" s="287"/>
      <c r="E201" s="805"/>
      <c r="F201" s="287"/>
      <c r="G201" s="89"/>
      <c r="H201" s="90"/>
    </row>
    <row r="202" spans="1:8" ht="13.95" customHeight="1">
      <c r="A202" s="1479"/>
      <c r="B202" s="111" t="s">
        <v>266</v>
      </c>
      <c r="C202" s="1485" t="s">
        <v>2</v>
      </c>
      <c r="D202" s="287"/>
      <c r="E202" s="291"/>
      <c r="F202" s="290"/>
      <c r="G202" s="291">
        <v>4000</v>
      </c>
      <c r="H202" s="1386"/>
    </row>
    <row r="203" spans="1:8" ht="13.95" customHeight="1">
      <c r="A203" s="1479" t="s">
        <v>51</v>
      </c>
      <c r="B203" s="111">
        <v>73</v>
      </c>
      <c r="C203" s="1485" t="s">
        <v>265</v>
      </c>
      <c r="D203" s="287"/>
      <c r="E203" s="285"/>
      <c r="F203" s="287"/>
      <c r="G203" s="285">
        <f t="shared" ref="G203" si="10">G202</f>
        <v>4000</v>
      </c>
      <c r="H203" s="1386"/>
    </row>
    <row r="204" spans="1:8" ht="13.95" customHeight="1">
      <c r="A204" s="1479" t="s">
        <v>51</v>
      </c>
      <c r="B204" s="85">
        <v>36</v>
      </c>
      <c r="C204" s="1485" t="s">
        <v>109</v>
      </c>
      <c r="D204" s="287"/>
      <c r="E204" s="288"/>
      <c r="F204" s="288"/>
      <c r="G204" s="288">
        <f t="shared" ref="G204" si="11">G202</f>
        <v>4000</v>
      </c>
      <c r="H204" s="1386"/>
    </row>
    <row r="205" spans="1:8" ht="13.95" customHeight="1">
      <c r="A205" s="94" t="s">
        <v>51</v>
      </c>
      <c r="B205" s="1073">
        <v>4.101</v>
      </c>
      <c r="C205" s="99" t="s">
        <v>237</v>
      </c>
      <c r="D205" s="290"/>
      <c r="E205" s="291"/>
      <c r="F205" s="291"/>
      <c r="G205" s="291">
        <f t="shared" ref="G205" si="12">G204</f>
        <v>4000</v>
      </c>
      <c r="H205" s="1386"/>
    </row>
    <row r="206" spans="1:8" ht="9" customHeight="1">
      <c r="A206" s="1479"/>
      <c r="B206" s="111"/>
      <c r="C206" s="1485"/>
      <c r="D206" s="89"/>
      <c r="E206" s="805"/>
      <c r="F206" s="805"/>
      <c r="G206" s="170"/>
      <c r="H206" s="861"/>
    </row>
    <row r="207" spans="1:8" ht="13.95" customHeight="1">
      <c r="A207" s="1479"/>
      <c r="B207" s="112">
        <v>4.3369999999999997</v>
      </c>
      <c r="C207" s="92" t="s">
        <v>76</v>
      </c>
      <c r="D207" s="89"/>
      <c r="E207" s="805"/>
      <c r="F207" s="805"/>
      <c r="G207" s="170"/>
      <c r="H207" s="861"/>
    </row>
    <row r="208" spans="1:8" ht="13.95" customHeight="1">
      <c r="A208" s="1479"/>
      <c r="B208" s="85">
        <v>36</v>
      </c>
      <c r="C208" s="1485" t="s">
        <v>109</v>
      </c>
      <c r="D208" s="124"/>
      <c r="E208" s="742"/>
      <c r="F208" s="742"/>
      <c r="G208" s="124"/>
      <c r="H208" s="1342"/>
    </row>
    <row r="209" spans="1:8" ht="13.95" customHeight="1">
      <c r="A209" s="1479"/>
      <c r="B209" s="85">
        <v>45</v>
      </c>
      <c r="C209" s="1485" t="s">
        <v>12</v>
      </c>
      <c r="D209" s="124"/>
      <c r="E209" s="742"/>
      <c r="F209" s="742"/>
      <c r="G209" s="124"/>
      <c r="H209" s="1342"/>
    </row>
    <row r="210" spans="1:8" ht="13.95" customHeight="1">
      <c r="A210" s="1479"/>
      <c r="B210" s="117" t="s">
        <v>176</v>
      </c>
      <c r="C210" s="1485" t="s">
        <v>177</v>
      </c>
      <c r="D210" s="287"/>
      <c r="E210" s="285"/>
      <c r="F210" s="287"/>
      <c r="G210" s="285">
        <v>21000</v>
      </c>
      <c r="H210" s="1386"/>
    </row>
    <row r="211" spans="1:8">
      <c r="A211" s="1479"/>
      <c r="B211" s="117" t="s">
        <v>994</v>
      </c>
      <c r="C211" s="1706" t="s">
        <v>995</v>
      </c>
      <c r="D211" s="1706"/>
      <c r="E211" s="286"/>
      <c r="F211" s="294"/>
      <c r="G211" s="286">
        <v>19400</v>
      </c>
      <c r="H211" s="1589"/>
    </row>
    <row r="212" spans="1:8" ht="26.4" customHeight="1">
      <c r="A212" s="85" t="s">
        <v>307</v>
      </c>
      <c r="B212" s="117" t="s">
        <v>970</v>
      </c>
      <c r="C212" s="1637" t="s">
        <v>1051</v>
      </c>
      <c r="D212" s="287"/>
      <c r="E212" s="286"/>
      <c r="F212" s="294"/>
      <c r="G212" s="286">
        <v>6500</v>
      </c>
      <c r="H212" s="1589"/>
    </row>
    <row r="213" spans="1:8" ht="13.95" customHeight="1">
      <c r="A213" s="1479" t="s">
        <v>51</v>
      </c>
      <c r="B213" s="85">
        <v>45</v>
      </c>
      <c r="C213" s="1485" t="s">
        <v>12</v>
      </c>
      <c r="D213" s="330"/>
      <c r="E213" s="366"/>
      <c r="F213" s="366"/>
      <c r="G213" s="366">
        <f>SUM(G210:G212)</f>
        <v>46900</v>
      </c>
      <c r="H213" s="1578"/>
    </row>
    <row r="214" spans="1:8">
      <c r="A214" s="1479"/>
      <c r="B214" s="85"/>
      <c r="C214" s="1485"/>
      <c r="D214" s="124"/>
      <c r="E214" s="742"/>
      <c r="F214" s="742"/>
      <c r="G214" s="124"/>
      <c r="H214" s="1342"/>
    </row>
    <row r="215" spans="1:8" ht="13.95" customHeight="1">
      <c r="A215" s="1479"/>
      <c r="B215" s="85">
        <v>46</v>
      </c>
      <c r="C215" s="1485" t="s">
        <v>13</v>
      </c>
      <c r="D215" s="124"/>
      <c r="E215" s="742"/>
      <c r="F215" s="742"/>
      <c r="G215" s="124"/>
      <c r="H215" s="1342"/>
    </row>
    <row r="216" spans="1:8" ht="13.95" customHeight="1">
      <c r="A216" s="1479"/>
      <c r="B216" s="117" t="s">
        <v>178</v>
      </c>
      <c r="C216" s="1485" t="s">
        <v>177</v>
      </c>
      <c r="D216" s="330"/>
      <c r="E216" s="334"/>
      <c r="F216" s="330"/>
      <c r="G216" s="285">
        <v>12000</v>
      </c>
      <c r="H216" s="1386"/>
    </row>
    <row r="217" spans="1:8" ht="13.95" customHeight="1">
      <c r="A217" s="1553" t="s">
        <v>51</v>
      </c>
      <c r="B217" s="85">
        <v>46</v>
      </c>
      <c r="C217" s="1559" t="s">
        <v>13</v>
      </c>
      <c r="D217" s="330"/>
      <c r="E217" s="366"/>
      <c r="F217" s="367"/>
      <c r="G217" s="366">
        <f>SUM(G216:G216)</f>
        <v>12000</v>
      </c>
      <c r="H217" s="1578"/>
    </row>
    <row r="218" spans="1:8">
      <c r="A218" s="1479"/>
      <c r="B218" s="85"/>
      <c r="C218" s="1485"/>
      <c r="D218" s="124"/>
      <c r="E218" s="742"/>
      <c r="F218" s="742"/>
      <c r="G218" s="124"/>
      <c r="H218" s="1342"/>
    </row>
    <row r="219" spans="1:8" ht="13.95" customHeight="1">
      <c r="A219" s="1479"/>
      <c r="B219" s="85">
        <v>47</v>
      </c>
      <c r="C219" s="1485" t="s">
        <v>14</v>
      </c>
      <c r="D219" s="124"/>
      <c r="E219" s="742"/>
      <c r="F219" s="742"/>
      <c r="G219" s="124"/>
      <c r="H219" s="1342"/>
    </row>
    <row r="220" spans="1:8" ht="13.95" customHeight="1">
      <c r="A220" s="1479"/>
      <c r="B220" s="117" t="s">
        <v>179</v>
      </c>
      <c r="C220" s="1485" t="s">
        <v>177</v>
      </c>
      <c r="D220" s="330"/>
      <c r="E220" s="365"/>
      <c r="F220" s="331"/>
      <c r="G220" s="291">
        <v>5000</v>
      </c>
      <c r="H220" s="1386"/>
    </row>
    <row r="221" spans="1:8" ht="13.95" customHeight="1">
      <c r="A221" s="1479" t="s">
        <v>51</v>
      </c>
      <c r="B221" s="85">
        <v>47</v>
      </c>
      <c r="C221" s="1485" t="s">
        <v>14</v>
      </c>
      <c r="D221" s="330"/>
      <c r="E221" s="366"/>
      <c r="F221" s="367"/>
      <c r="G221" s="366">
        <f t="shared" ref="G221" si="13">G220</f>
        <v>5000</v>
      </c>
      <c r="H221" s="1578"/>
    </row>
    <row r="222" spans="1:8">
      <c r="A222" s="1479"/>
      <c r="B222" s="85"/>
      <c r="C222" s="1485"/>
      <c r="D222" s="124"/>
      <c r="E222" s="863"/>
      <c r="F222" s="863"/>
      <c r="G222" s="95"/>
      <c r="H222" s="1343"/>
    </row>
    <row r="223" spans="1:8" ht="13.95" customHeight="1">
      <c r="A223" s="1479"/>
      <c r="B223" s="85">
        <v>48</v>
      </c>
      <c r="C223" s="1485" t="s">
        <v>15</v>
      </c>
      <c r="D223" s="124"/>
      <c r="E223" s="863"/>
      <c r="F223" s="863"/>
      <c r="G223" s="95"/>
      <c r="H223" s="1343"/>
    </row>
    <row r="224" spans="1:8" ht="13.95" customHeight="1">
      <c r="A224" s="1479"/>
      <c r="B224" s="117" t="s">
        <v>264</v>
      </c>
      <c r="C224" s="1485" t="s">
        <v>177</v>
      </c>
      <c r="D224" s="330"/>
      <c r="E224" s="334"/>
      <c r="F224" s="330"/>
      <c r="G224" s="285">
        <v>2000</v>
      </c>
      <c r="H224" s="1386"/>
    </row>
    <row r="225" spans="1:8" ht="13.95" customHeight="1">
      <c r="A225" s="1479" t="s">
        <v>51</v>
      </c>
      <c r="B225" s="85">
        <v>48</v>
      </c>
      <c r="C225" s="1485" t="s">
        <v>15</v>
      </c>
      <c r="D225" s="330"/>
      <c r="E225" s="366"/>
      <c r="F225" s="367"/>
      <c r="G225" s="366">
        <f t="shared" ref="G225" si="14">SUM(G224:G224)</f>
        <v>2000</v>
      </c>
      <c r="H225" s="1578"/>
    </row>
    <row r="226" spans="1:8" ht="13.95" customHeight="1">
      <c r="A226" s="1479" t="s">
        <v>51</v>
      </c>
      <c r="B226" s="85">
        <v>36</v>
      </c>
      <c r="C226" s="1485" t="s">
        <v>109</v>
      </c>
      <c r="D226" s="287"/>
      <c r="E226" s="288"/>
      <c r="F226" s="292"/>
      <c r="G226" s="288">
        <f>G225+G216+G220+G213</f>
        <v>65900</v>
      </c>
      <c r="H226" s="1386"/>
    </row>
    <row r="227" spans="1:8">
      <c r="A227" s="1479"/>
      <c r="B227" s="85"/>
      <c r="C227" s="1485"/>
      <c r="D227" s="287"/>
      <c r="E227" s="287"/>
      <c r="F227" s="287"/>
      <c r="G227" s="285"/>
      <c r="H227" s="1386"/>
    </row>
    <row r="228" spans="1:8" ht="13.95" customHeight="1">
      <c r="A228" s="1479"/>
      <c r="B228" s="85">
        <v>35</v>
      </c>
      <c r="C228" s="1485" t="s">
        <v>267</v>
      </c>
      <c r="D228" s="287"/>
      <c r="E228" s="287"/>
      <c r="F228" s="287"/>
      <c r="G228" s="285"/>
      <c r="H228" s="1386"/>
    </row>
    <row r="229" spans="1:8" ht="29.25" customHeight="1">
      <c r="A229" s="1479"/>
      <c r="B229" s="85" t="s">
        <v>312</v>
      </c>
      <c r="C229" s="1706" t="s">
        <v>1052</v>
      </c>
      <c r="D229" s="1706"/>
      <c r="E229" s="291"/>
      <c r="F229" s="287"/>
      <c r="G229" s="285">
        <v>40000</v>
      </c>
      <c r="H229" s="1386"/>
    </row>
    <row r="230" spans="1:8" ht="13.95" customHeight="1">
      <c r="A230" s="1479" t="s">
        <v>51</v>
      </c>
      <c r="B230" s="85">
        <v>35</v>
      </c>
      <c r="C230" s="1485" t="s">
        <v>267</v>
      </c>
      <c r="D230" s="287"/>
      <c r="E230" s="291"/>
      <c r="F230" s="292"/>
      <c r="G230" s="288">
        <f>SUM(G229:G229)</f>
        <v>40000</v>
      </c>
      <c r="H230" s="1386"/>
    </row>
    <row r="231" spans="1:8" ht="13.95" customHeight="1">
      <c r="A231" s="1479" t="s">
        <v>51</v>
      </c>
      <c r="B231" s="112">
        <v>4.3369999999999997</v>
      </c>
      <c r="C231" s="92" t="s">
        <v>76</v>
      </c>
      <c r="D231" s="287"/>
      <c r="E231" s="291"/>
      <c r="F231" s="290"/>
      <c r="G231" s="291">
        <f>G226+G230</f>
        <v>105900</v>
      </c>
      <c r="H231" s="1386"/>
    </row>
    <row r="232" spans="1:8" ht="13.95" customHeight="1">
      <c r="A232" s="1479" t="s">
        <v>51</v>
      </c>
      <c r="B232" s="111">
        <v>4</v>
      </c>
      <c r="C232" s="1485" t="s">
        <v>99</v>
      </c>
      <c r="D232" s="287"/>
      <c r="E232" s="291"/>
      <c r="F232" s="290"/>
      <c r="G232" s="291">
        <f>G231+G205</f>
        <v>109900</v>
      </c>
      <c r="H232" s="1386"/>
    </row>
    <row r="233" spans="1:8" ht="13.95" customHeight="1">
      <c r="A233" s="94" t="s">
        <v>51</v>
      </c>
      <c r="B233" s="105">
        <v>5054</v>
      </c>
      <c r="C233" s="99" t="s">
        <v>29</v>
      </c>
      <c r="D233" s="290"/>
      <c r="E233" s="291"/>
      <c r="F233" s="290"/>
      <c r="G233" s="291">
        <f>G231+G205</f>
        <v>109900</v>
      </c>
      <c r="H233" s="1386"/>
    </row>
    <row r="234" spans="1:8" ht="15" customHeight="1">
      <c r="A234" s="102" t="s">
        <v>51</v>
      </c>
      <c r="B234" s="116"/>
      <c r="C234" s="103" t="s">
        <v>11</v>
      </c>
      <c r="D234" s="292"/>
      <c r="E234" s="288"/>
      <c r="F234" s="288"/>
      <c r="G234" s="288">
        <f>G233+G183+G195</f>
        <v>472400</v>
      </c>
      <c r="H234" s="1386"/>
    </row>
    <row r="235" spans="1:8" ht="15" customHeight="1">
      <c r="A235" s="102" t="s">
        <v>51</v>
      </c>
      <c r="B235" s="116"/>
      <c r="C235" s="103" t="s">
        <v>52</v>
      </c>
      <c r="D235" s="128"/>
      <c r="E235" s="288"/>
      <c r="F235" s="810"/>
      <c r="G235" s="128">
        <f>G234+G157</f>
        <v>585834</v>
      </c>
      <c r="H235" s="90"/>
    </row>
    <row r="236" spans="1:8" ht="15" customHeight="1">
      <c r="A236" s="1445" t="s">
        <v>307</v>
      </c>
      <c r="B236" s="1298" t="s">
        <v>963</v>
      </c>
      <c r="C236" s="1018"/>
      <c r="D236" s="929"/>
      <c r="E236" s="806"/>
      <c r="F236" s="1299"/>
      <c r="G236" s="929"/>
      <c r="H236" s="90"/>
    </row>
    <row r="237" spans="1:8">
      <c r="A237" s="1698" t="s">
        <v>835</v>
      </c>
      <c r="B237" s="1698"/>
      <c r="C237" s="1698"/>
      <c r="D237" s="1698"/>
      <c r="E237" s="1698"/>
      <c r="F237" s="1698"/>
      <c r="G237" s="1698"/>
      <c r="H237" s="1590"/>
    </row>
    <row r="238" spans="1:8">
      <c r="A238" s="584" t="s">
        <v>303</v>
      </c>
      <c r="B238" s="1743" t="s">
        <v>1070</v>
      </c>
      <c r="C238" s="1743"/>
      <c r="D238" s="1743"/>
      <c r="E238" s="1743"/>
      <c r="F238" s="1743"/>
      <c r="G238" s="1743"/>
      <c r="H238" s="1591"/>
    </row>
    <row r="239" spans="1:8" ht="43.95" customHeight="1">
      <c r="A239" s="1394" t="s">
        <v>305</v>
      </c>
      <c r="B239" s="1706" t="s">
        <v>1069</v>
      </c>
      <c r="C239" s="1706"/>
      <c r="D239" s="1706"/>
      <c r="E239" s="1706"/>
      <c r="F239" s="1706"/>
      <c r="G239" s="1706"/>
      <c r="H239" s="1342"/>
    </row>
    <row r="240" spans="1:8">
      <c r="A240" s="87"/>
      <c r="B240" s="127"/>
      <c r="C240" s="96"/>
      <c r="D240" s="113"/>
      <c r="E240" s="113"/>
      <c r="F240" s="113"/>
      <c r="G240" s="113"/>
      <c r="H240" s="1342"/>
    </row>
    <row r="241" spans="1:8">
      <c r="A241" s="87"/>
      <c r="B241" s="127"/>
      <c r="C241" s="96"/>
      <c r="D241" s="113"/>
      <c r="E241" s="113"/>
      <c r="F241" s="113"/>
      <c r="G241" s="113"/>
      <c r="H241" s="1342"/>
    </row>
    <row r="242" spans="1:8">
      <c r="A242" s="87"/>
      <c r="B242" s="127"/>
      <c r="C242" s="96"/>
      <c r="D242" s="113"/>
      <c r="E242" s="113"/>
      <c r="F242" s="113"/>
      <c r="G242" s="113"/>
      <c r="H242" s="1342"/>
    </row>
    <row r="243" spans="1:8" s="104" customFormat="1">
      <c r="A243" s="87"/>
      <c r="B243" s="127"/>
      <c r="C243" s="96"/>
      <c r="D243" s="113"/>
      <c r="E243" s="113"/>
      <c r="F243" s="113"/>
      <c r="G243" s="113"/>
      <c r="H243" s="1342"/>
    </row>
    <row r="244" spans="1:8" s="104" customFormat="1">
      <c r="A244" s="87"/>
      <c r="B244" s="127"/>
      <c r="C244" s="96"/>
      <c r="D244" s="113"/>
      <c r="E244" s="113"/>
      <c r="F244" s="113"/>
      <c r="G244" s="113"/>
      <c r="H244" s="1342"/>
    </row>
    <row r="245" spans="1:8" s="104" customFormat="1">
      <c r="A245" s="87"/>
      <c r="B245" s="127"/>
      <c r="C245" s="96"/>
      <c r="D245" s="113"/>
      <c r="E245" s="113"/>
      <c r="F245" s="113"/>
      <c r="G245" s="113"/>
      <c r="H245" s="1342"/>
    </row>
    <row r="246" spans="1:8" s="104" customFormat="1">
      <c r="A246" s="87"/>
      <c r="B246" s="127"/>
      <c r="C246" s="96"/>
      <c r="D246" s="113"/>
      <c r="E246" s="113"/>
      <c r="F246" s="113"/>
      <c r="G246" s="113"/>
      <c r="H246" s="1342"/>
    </row>
    <row r="247" spans="1:8" s="104" customFormat="1">
      <c r="A247" s="87"/>
      <c r="B247" s="127"/>
      <c r="C247" s="96"/>
      <c r="D247" s="113"/>
      <c r="E247" s="113"/>
      <c r="F247" s="113"/>
      <c r="G247" s="113"/>
      <c r="H247" s="1342"/>
    </row>
    <row r="248" spans="1:8" s="104" customFormat="1">
      <c r="A248" s="87"/>
      <c r="B248" s="127"/>
      <c r="C248" s="96"/>
      <c r="D248" s="1345"/>
      <c r="E248" s="613"/>
      <c r="F248" s="1345"/>
      <c r="G248" s="613"/>
      <c r="H248" s="613"/>
    </row>
    <row r="249" spans="1:8" s="104" customFormat="1">
      <c r="A249" s="87"/>
      <c r="B249" s="127"/>
      <c r="C249" s="96"/>
      <c r="D249" s="134"/>
      <c r="E249" s="134"/>
      <c r="F249" s="134"/>
      <c r="G249" s="134"/>
      <c r="H249" s="230"/>
    </row>
    <row r="250" spans="1:8" s="104" customFormat="1">
      <c r="A250" s="87"/>
      <c r="B250" s="127"/>
      <c r="C250" s="85"/>
      <c r="D250" s="232"/>
      <c r="E250" s="232"/>
      <c r="F250" s="232"/>
      <c r="G250" s="232"/>
      <c r="H250" s="230"/>
    </row>
    <row r="251" spans="1:8" s="104" customFormat="1">
      <c r="A251" s="87"/>
      <c r="B251" s="127"/>
      <c r="C251" s="85"/>
      <c r="D251" s="113"/>
      <c r="E251" s="113"/>
      <c r="F251" s="113"/>
      <c r="G251" s="124"/>
      <c r="H251" s="1342"/>
    </row>
    <row r="252" spans="1:8" s="104" customFormat="1">
      <c r="A252" s="87"/>
      <c r="B252" s="127"/>
      <c r="C252" s="85"/>
      <c r="D252" s="113"/>
      <c r="E252" s="124"/>
      <c r="F252" s="113"/>
      <c r="G252" s="113"/>
      <c r="H252" s="1342"/>
    </row>
    <row r="253" spans="1:8" s="104" customFormat="1">
      <c r="A253" s="87"/>
      <c r="B253" s="127"/>
      <c r="C253" s="85"/>
      <c r="D253" s="113"/>
      <c r="E253" s="113"/>
      <c r="F253" s="113"/>
      <c r="G253" s="113"/>
      <c r="H253" s="1342"/>
    </row>
    <row r="254" spans="1:8" s="104" customFormat="1">
      <c r="A254" s="87"/>
      <c r="B254" s="127"/>
      <c r="C254" s="85"/>
      <c r="D254" s="113"/>
      <c r="E254" s="113"/>
      <c r="F254" s="113"/>
      <c r="G254" s="113"/>
      <c r="H254" s="1342"/>
    </row>
    <row r="255" spans="1:8" s="104" customFormat="1">
      <c r="A255" s="87"/>
      <c r="B255" s="127"/>
      <c r="C255" s="85"/>
      <c r="D255" s="113"/>
      <c r="E255" s="113"/>
      <c r="F255" s="113"/>
      <c r="G255" s="113"/>
      <c r="H255" s="1342"/>
    </row>
    <row r="256" spans="1:8" s="104" customFormat="1">
      <c r="A256" s="87"/>
      <c r="B256" s="127"/>
      <c r="C256" s="85"/>
      <c r="D256" s="113"/>
      <c r="E256" s="113"/>
      <c r="F256" s="113"/>
      <c r="G256" s="113"/>
      <c r="H256" s="1342"/>
    </row>
    <row r="257" spans="1:8" s="104" customFormat="1">
      <c r="A257" s="87"/>
      <c r="B257" s="127"/>
      <c r="C257" s="85"/>
      <c r="D257" s="113"/>
      <c r="E257" s="113"/>
      <c r="F257" s="113"/>
      <c r="G257" s="113"/>
      <c r="H257" s="1342"/>
    </row>
    <row r="258" spans="1:8" s="104" customFormat="1">
      <c r="A258" s="87"/>
      <c r="B258" s="127"/>
      <c r="C258" s="96"/>
      <c r="D258" s="113"/>
      <c r="E258" s="113"/>
      <c r="F258" s="113"/>
      <c r="G258" s="113"/>
      <c r="H258" s="1342"/>
    </row>
    <row r="259" spans="1:8">
      <c r="A259" s="87"/>
      <c r="B259" s="127"/>
      <c r="C259" s="85"/>
      <c r="D259" s="113"/>
      <c r="E259" s="113"/>
      <c r="F259" s="113"/>
      <c r="G259" s="113"/>
      <c r="H259" s="1342"/>
    </row>
    <row r="260" spans="1:8">
      <c r="A260" s="87"/>
      <c r="B260" s="127"/>
      <c r="C260" s="85"/>
      <c r="D260" s="113"/>
      <c r="E260" s="113"/>
      <c r="F260" s="113"/>
      <c r="G260" s="113"/>
      <c r="H260" s="1342"/>
    </row>
    <row r="261" spans="1:8">
      <c r="A261" s="87"/>
      <c r="B261" s="127"/>
      <c r="C261" s="85"/>
      <c r="D261" s="113"/>
      <c r="E261" s="113"/>
      <c r="F261" s="285"/>
      <c r="G261" s="113"/>
      <c r="H261" s="1342"/>
    </row>
    <row r="262" spans="1:8">
      <c r="A262" s="87"/>
      <c r="B262" s="127"/>
      <c r="C262" s="85"/>
      <c r="D262" s="113"/>
      <c r="E262" s="113"/>
      <c r="F262" s="113"/>
      <c r="G262" s="113"/>
      <c r="H262" s="1342"/>
    </row>
    <row r="263" spans="1:8">
      <c r="A263" s="87"/>
      <c r="B263" s="127"/>
      <c r="C263" s="85"/>
      <c r="D263" s="113"/>
      <c r="E263" s="113"/>
      <c r="F263" s="113"/>
      <c r="G263" s="113"/>
      <c r="H263" s="1342"/>
    </row>
    <row r="264" spans="1:8">
      <c r="A264" s="87"/>
      <c r="B264" s="127"/>
      <c r="C264" s="85"/>
      <c r="D264" s="113"/>
      <c r="E264" s="113"/>
      <c r="F264" s="113"/>
      <c r="G264" s="113"/>
      <c r="H264" s="1342"/>
    </row>
    <row r="265" spans="1:8">
      <c r="A265" s="87"/>
      <c r="B265" s="127"/>
      <c r="C265" s="96"/>
      <c r="D265" s="113"/>
      <c r="E265" s="113"/>
      <c r="F265" s="113"/>
      <c r="G265" s="113"/>
      <c r="H265" s="1342"/>
    </row>
    <row r="266" spans="1:8">
      <c r="A266" s="87"/>
      <c r="B266" s="127"/>
      <c r="C266" s="96"/>
      <c r="D266" s="113"/>
      <c r="E266" s="113"/>
      <c r="F266" s="113"/>
      <c r="G266" s="113"/>
      <c r="H266" s="1342"/>
    </row>
    <row r="267" spans="1:8">
      <c r="A267" s="87"/>
      <c r="B267" s="127"/>
      <c r="C267" s="96"/>
      <c r="D267" s="113"/>
      <c r="E267" s="113"/>
      <c r="F267" s="113"/>
      <c r="G267" s="113"/>
      <c r="H267" s="1342"/>
    </row>
    <row r="268" spans="1:8">
      <c r="A268" s="87"/>
      <c r="B268" s="127"/>
      <c r="C268" s="96"/>
      <c r="D268" s="113"/>
      <c r="E268" s="113"/>
      <c r="F268" s="113"/>
      <c r="G268" s="113"/>
      <c r="H268" s="1342"/>
    </row>
    <row r="269" spans="1:8">
      <c r="A269" s="87"/>
      <c r="B269" s="127"/>
      <c r="C269" s="96"/>
      <c r="D269" s="113"/>
      <c r="E269" s="113"/>
      <c r="F269" s="113"/>
      <c r="G269" s="113"/>
      <c r="H269" s="1342"/>
    </row>
    <row r="270" spans="1:8">
      <c r="A270" s="87"/>
      <c r="B270" s="127"/>
      <c r="C270" s="96"/>
      <c r="D270" s="113"/>
      <c r="E270" s="113"/>
      <c r="F270" s="113"/>
      <c r="G270" s="113"/>
      <c r="H270" s="1342"/>
    </row>
    <row r="271" spans="1:8">
      <c r="A271" s="87"/>
      <c r="B271" s="127"/>
      <c r="C271" s="96"/>
      <c r="D271" s="113"/>
      <c r="E271" s="113"/>
      <c r="F271" s="113"/>
      <c r="G271" s="113"/>
      <c r="H271" s="1342"/>
    </row>
    <row r="272" spans="1:8">
      <c r="A272" s="87"/>
      <c r="B272" s="127"/>
      <c r="C272" s="96"/>
      <c r="D272" s="113"/>
      <c r="E272" s="113"/>
      <c r="F272" s="113"/>
      <c r="G272" s="113"/>
      <c r="H272" s="1342"/>
    </row>
    <row r="273" spans="1:8">
      <c r="A273" s="87"/>
      <c r="B273" s="127"/>
      <c r="C273" s="96"/>
      <c r="D273" s="113"/>
      <c r="E273" s="113"/>
      <c r="F273" s="113"/>
      <c r="G273" s="113"/>
      <c r="H273" s="1342"/>
    </row>
    <row r="274" spans="1:8">
      <c r="A274" s="87"/>
      <c r="B274" s="127"/>
      <c r="C274" s="96"/>
      <c r="D274" s="113"/>
      <c r="E274" s="113"/>
      <c r="F274" s="113"/>
      <c r="G274" s="113"/>
      <c r="H274" s="1342"/>
    </row>
    <row r="275" spans="1:8">
      <c r="A275" s="87"/>
      <c r="B275" s="127"/>
      <c r="C275" s="96"/>
      <c r="D275" s="113"/>
      <c r="E275" s="113"/>
      <c r="F275" s="113"/>
      <c r="G275" s="113"/>
      <c r="H275" s="1342"/>
    </row>
    <row r="276" spans="1:8">
      <c r="A276" s="87"/>
      <c r="B276" s="127"/>
      <c r="C276" s="96"/>
      <c r="D276" s="113"/>
      <c r="E276" s="113"/>
      <c r="F276" s="113"/>
      <c r="G276" s="113"/>
      <c r="H276" s="1342"/>
    </row>
    <row r="277" spans="1:8">
      <c r="A277" s="87"/>
      <c r="B277" s="127"/>
      <c r="C277" s="96"/>
      <c r="D277" s="113"/>
      <c r="E277" s="113"/>
      <c r="F277" s="113"/>
      <c r="G277" s="113"/>
      <c r="H277" s="1342"/>
    </row>
    <row r="278" spans="1:8">
      <c r="A278" s="87"/>
      <c r="B278" s="127"/>
      <c r="C278" s="96"/>
      <c r="D278" s="113"/>
      <c r="E278" s="113"/>
      <c r="F278" s="113"/>
      <c r="G278" s="113"/>
      <c r="H278" s="1342"/>
    </row>
    <row r="279" spans="1:8">
      <c r="A279" s="87"/>
      <c r="B279" s="127"/>
      <c r="C279" s="96"/>
      <c r="D279" s="113"/>
      <c r="E279" s="113"/>
      <c r="F279" s="113"/>
      <c r="G279" s="113"/>
      <c r="H279" s="1342"/>
    </row>
    <row r="280" spans="1:8">
      <c r="A280" s="87"/>
      <c r="B280" s="127"/>
      <c r="C280" s="96"/>
      <c r="D280" s="113"/>
      <c r="E280" s="113"/>
      <c r="F280" s="113"/>
      <c r="G280" s="113"/>
      <c r="H280" s="1342"/>
    </row>
    <row r="281" spans="1:8">
      <c r="A281" s="87"/>
      <c r="B281" s="127"/>
      <c r="C281" s="96"/>
      <c r="D281" s="113"/>
      <c r="E281" s="113"/>
      <c r="F281" s="113"/>
      <c r="G281" s="113"/>
      <c r="H281" s="1342"/>
    </row>
    <row r="282" spans="1:8">
      <c r="A282" s="87"/>
      <c r="B282" s="127"/>
      <c r="C282" s="96"/>
      <c r="D282" s="113"/>
      <c r="E282" s="113"/>
      <c r="F282" s="113"/>
      <c r="G282" s="113"/>
      <c r="H282" s="1342"/>
    </row>
    <row r="283" spans="1:8">
      <c r="A283" s="87"/>
      <c r="B283" s="127"/>
      <c r="C283" s="96"/>
      <c r="D283" s="113"/>
      <c r="E283" s="113"/>
      <c r="F283" s="113"/>
      <c r="G283" s="113"/>
      <c r="H283" s="1342"/>
    </row>
    <row r="284" spans="1:8">
      <c r="A284" s="87"/>
      <c r="B284" s="127"/>
      <c r="C284" s="96"/>
      <c r="D284" s="113"/>
      <c r="E284" s="113"/>
      <c r="F284" s="113"/>
      <c r="G284" s="113"/>
      <c r="H284" s="1342"/>
    </row>
    <row r="285" spans="1:8">
      <c r="A285" s="87"/>
      <c r="B285" s="127"/>
      <c r="C285" s="96"/>
      <c r="D285" s="113"/>
      <c r="E285" s="113"/>
      <c r="F285" s="113"/>
      <c r="G285" s="113"/>
      <c r="H285" s="1342"/>
    </row>
    <row r="286" spans="1:8">
      <c r="A286" s="87"/>
      <c r="B286" s="127"/>
      <c r="C286" s="96"/>
      <c r="D286" s="113"/>
      <c r="E286" s="113"/>
      <c r="F286" s="113"/>
      <c r="G286" s="113"/>
      <c r="H286" s="1342"/>
    </row>
    <row r="287" spans="1:8">
      <c r="A287" s="87"/>
      <c r="B287" s="127"/>
      <c r="C287" s="96"/>
      <c r="D287" s="113"/>
      <c r="E287" s="113"/>
      <c r="F287" s="113"/>
      <c r="G287" s="113"/>
      <c r="H287" s="1342"/>
    </row>
    <row r="288" spans="1:8">
      <c r="A288" s="87"/>
      <c r="B288" s="127"/>
      <c r="C288" s="96"/>
      <c r="D288" s="113"/>
      <c r="E288" s="113"/>
      <c r="F288" s="113"/>
      <c r="G288" s="113"/>
      <c r="H288" s="1342"/>
    </row>
    <row r="289" spans="6:8">
      <c r="F289" s="97"/>
      <c r="G289" s="97"/>
      <c r="H289" s="1343"/>
    </row>
    <row r="290" spans="6:8">
      <c r="F290" s="97"/>
      <c r="G290" s="97"/>
      <c r="H290" s="1343"/>
    </row>
    <row r="291" spans="6:8">
      <c r="F291" s="97"/>
      <c r="G291" s="97"/>
      <c r="H291" s="1343"/>
    </row>
    <row r="292" spans="6:8">
      <c r="F292" s="97"/>
      <c r="G292" s="97"/>
      <c r="H292" s="1343"/>
    </row>
    <row r="293" spans="6:8">
      <c r="F293" s="97"/>
      <c r="G293" s="97"/>
      <c r="H293" s="1343"/>
    </row>
    <row r="294" spans="6:8">
      <c r="F294" s="97"/>
      <c r="G294" s="97"/>
      <c r="H294" s="1343"/>
    </row>
    <row r="295" spans="6:8">
      <c r="F295" s="97"/>
      <c r="G295" s="97"/>
      <c r="H295" s="1343"/>
    </row>
    <row r="296" spans="6:8">
      <c r="F296" s="97"/>
      <c r="G296" s="97"/>
      <c r="H296" s="1343"/>
    </row>
    <row r="297" spans="6:8">
      <c r="F297" s="97"/>
      <c r="G297" s="97"/>
      <c r="H297" s="1343"/>
    </row>
    <row r="298" spans="6:8">
      <c r="F298" s="97"/>
      <c r="G298" s="97"/>
      <c r="H298" s="1343"/>
    </row>
    <row r="299" spans="6:8">
      <c r="F299" s="97"/>
      <c r="G299" s="97"/>
      <c r="H299" s="1343"/>
    </row>
    <row r="300" spans="6:8">
      <c r="F300" s="97"/>
      <c r="G300" s="97"/>
      <c r="H300" s="1343"/>
    </row>
    <row r="301" spans="6:8">
      <c r="F301" s="97"/>
      <c r="G301" s="97"/>
      <c r="H301" s="1343"/>
    </row>
    <row r="302" spans="6:8">
      <c r="F302" s="97"/>
      <c r="G302" s="97"/>
      <c r="H302" s="1343"/>
    </row>
    <row r="303" spans="6:8">
      <c r="F303" s="97"/>
      <c r="G303" s="97"/>
      <c r="H303" s="1343"/>
    </row>
    <row r="304" spans="6:8">
      <c r="F304" s="97"/>
      <c r="G304" s="97"/>
      <c r="H304" s="1343"/>
    </row>
    <row r="305" spans="1:8">
      <c r="F305" s="97"/>
      <c r="G305" s="97"/>
      <c r="H305" s="1343"/>
    </row>
    <row r="306" spans="1:8">
      <c r="A306" s="83"/>
      <c r="B306" s="83"/>
      <c r="C306" s="83"/>
      <c r="D306" s="83"/>
      <c r="E306" s="83"/>
      <c r="F306" s="97"/>
      <c r="G306" s="97"/>
      <c r="H306" s="1343"/>
    </row>
    <row r="307" spans="1:8">
      <c r="A307" s="83"/>
      <c r="B307" s="83"/>
      <c r="C307" s="83"/>
      <c r="D307" s="83"/>
      <c r="E307" s="83"/>
      <c r="F307" s="97"/>
      <c r="G307" s="97"/>
      <c r="H307" s="1343"/>
    </row>
    <row r="308" spans="1:8">
      <c r="A308" s="83"/>
      <c r="B308" s="83"/>
      <c r="C308" s="83"/>
      <c r="D308" s="83"/>
      <c r="E308" s="83"/>
      <c r="F308" s="97"/>
      <c r="G308" s="97"/>
      <c r="H308" s="1343"/>
    </row>
    <row r="309" spans="1:8">
      <c r="A309" s="83"/>
      <c r="B309" s="83"/>
      <c r="C309" s="83"/>
      <c r="D309" s="83"/>
      <c r="E309" s="83"/>
      <c r="F309" s="97"/>
      <c r="G309" s="97"/>
      <c r="H309" s="1343"/>
    </row>
    <row r="310" spans="1:8">
      <c r="A310" s="83"/>
      <c r="B310" s="83"/>
      <c r="C310" s="83"/>
      <c r="D310" s="83"/>
      <c r="E310" s="83"/>
      <c r="F310" s="97"/>
      <c r="G310" s="97"/>
      <c r="H310" s="1343"/>
    </row>
    <row r="311" spans="1:8">
      <c r="A311" s="83"/>
      <c r="B311" s="83"/>
      <c r="C311" s="83"/>
      <c r="D311" s="83"/>
      <c r="E311" s="83"/>
      <c r="F311" s="97"/>
      <c r="G311" s="97"/>
      <c r="H311" s="1343"/>
    </row>
    <row r="312" spans="1:8">
      <c r="A312" s="83"/>
      <c r="B312" s="83"/>
      <c r="C312" s="83"/>
      <c r="D312" s="83"/>
      <c r="E312" s="83"/>
      <c r="F312" s="97"/>
      <c r="G312" s="97"/>
      <c r="H312" s="1343"/>
    </row>
    <row r="313" spans="1:8">
      <c r="A313" s="83"/>
      <c r="B313" s="83"/>
      <c r="C313" s="83"/>
      <c r="D313" s="83"/>
      <c r="E313" s="83"/>
      <c r="F313" s="97"/>
      <c r="G313" s="97"/>
      <c r="H313" s="1343"/>
    </row>
    <row r="314" spans="1:8">
      <c r="A314" s="83"/>
      <c r="B314" s="83"/>
      <c r="C314" s="83"/>
      <c r="D314" s="83"/>
      <c r="E314" s="83"/>
      <c r="F314" s="97"/>
      <c r="G314" s="97"/>
      <c r="H314" s="1343"/>
    </row>
    <row r="315" spans="1:8">
      <c r="A315" s="83"/>
      <c r="B315" s="83"/>
      <c r="C315" s="83"/>
      <c r="D315" s="83"/>
      <c r="E315" s="83"/>
      <c r="F315" s="97"/>
      <c r="G315" s="97"/>
      <c r="H315" s="1343"/>
    </row>
    <row r="316" spans="1:8">
      <c r="A316" s="83"/>
      <c r="B316" s="83"/>
      <c r="C316" s="83"/>
      <c r="D316" s="83"/>
      <c r="E316" s="83"/>
      <c r="F316" s="97"/>
      <c r="G316" s="97"/>
      <c r="H316" s="1343"/>
    </row>
    <row r="317" spans="1:8">
      <c r="A317" s="83"/>
      <c r="B317" s="83"/>
      <c r="C317" s="83"/>
      <c r="D317" s="83"/>
      <c r="E317" s="83"/>
      <c r="F317" s="97"/>
      <c r="G317" s="97"/>
      <c r="H317" s="1343"/>
    </row>
    <row r="318" spans="1:8">
      <c r="A318" s="83"/>
      <c r="B318" s="83"/>
      <c r="C318" s="83"/>
      <c r="D318" s="83"/>
      <c r="E318" s="83"/>
      <c r="F318" s="97"/>
      <c r="G318" s="97"/>
      <c r="H318" s="1343"/>
    </row>
    <row r="319" spans="1:8">
      <c r="A319" s="83"/>
      <c r="B319" s="83"/>
      <c r="C319" s="83"/>
      <c r="D319" s="83"/>
      <c r="E319" s="83"/>
      <c r="F319" s="97"/>
      <c r="G319" s="97"/>
      <c r="H319" s="1343"/>
    </row>
    <row r="320" spans="1:8">
      <c r="A320" s="83"/>
      <c r="B320" s="83"/>
      <c r="C320" s="83"/>
      <c r="D320" s="83"/>
      <c r="E320" s="83"/>
      <c r="F320" s="97"/>
      <c r="G320" s="97"/>
      <c r="H320" s="1343"/>
    </row>
    <row r="321" spans="1:8">
      <c r="A321" s="83"/>
      <c r="B321" s="83"/>
      <c r="C321" s="83"/>
      <c r="D321" s="83"/>
      <c r="E321" s="83"/>
      <c r="F321" s="97"/>
      <c r="G321" s="97"/>
      <c r="H321" s="1343"/>
    </row>
    <row r="322" spans="1:8">
      <c r="A322" s="83"/>
      <c r="B322" s="83"/>
      <c r="C322" s="83"/>
      <c r="D322" s="83"/>
      <c r="E322" s="83"/>
      <c r="F322" s="97"/>
      <c r="G322" s="97"/>
      <c r="H322" s="1343"/>
    </row>
    <row r="323" spans="1:8">
      <c r="A323" s="83"/>
      <c r="B323" s="83"/>
      <c r="C323" s="83"/>
      <c r="D323" s="83"/>
      <c r="E323" s="83"/>
      <c r="F323" s="97"/>
      <c r="G323" s="97"/>
      <c r="H323" s="1343"/>
    </row>
    <row r="324" spans="1:8">
      <c r="A324" s="83"/>
      <c r="B324" s="83"/>
      <c r="C324" s="83"/>
      <c r="D324" s="83"/>
      <c r="E324" s="83"/>
      <c r="F324" s="97"/>
      <c r="G324" s="97"/>
      <c r="H324" s="1343"/>
    </row>
    <row r="325" spans="1:8">
      <c r="A325" s="83"/>
      <c r="B325" s="83"/>
      <c r="C325" s="83"/>
      <c r="D325" s="83"/>
      <c r="E325" s="83"/>
      <c r="F325" s="97"/>
      <c r="G325" s="97"/>
      <c r="H325" s="1343"/>
    </row>
    <row r="326" spans="1:8">
      <c r="A326" s="83"/>
      <c r="B326" s="83"/>
      <c r="C326" s="83"/>
      <c r="D326" s="83"/>
      <c r="E326" s="83"/>
      <c r="F326" s="97"/>
      <c r="G326" s="97"/>
      <c r="H326" s="1343"/>
    </row>
    <row r="327" spans="1:8">
      <c r="A327" s="83"/>
      <c r="B327" s="83"/>
      <c r="C327" s="83"/>
      <c r="D327" s="83"/>
      <c r="E327" s="83"/>
      <c r="F327" s="97"/>
      <c r="G327" s="97"/>
      <c r="H327" s="1343"/>
    </row>
    <row r="328" spans="1:8">
      <c r="A328" s="83"/>
      <c r="B328" s="83"/>
      <c r="C328" s="83"/>
      <c r="D328" s="83"/>
      <c r="E328" s="83"/>
      <c r="F328" s="97"/>
      <c r="G328" s="97"/>
      <c r="H328" s="1343"/>
    </row>
    <row r="329" spans="1:8">
      <c r="A329" s="83"/>
      <c r="B329" s="83"/>
      <c r="C329" s="83"/>
      <c r="D329" s="83"/>
      <c r="E329" s="83"/>
      <c r="F329" s="97"/>
      <c r="G329" s="97"/>
      <c r="H329" s="1343"/>
    </row>
    <row r="330" spans="1:8">
      <c r="A330" s="83"/>
      <c r="B330" s="83"/>
      <c r="C330" s="83"/>
      <c r="D330" s="83"/>
      <c r="E330" s="83"/>
      <c r="F330" s="97"/>
      <c r="G330" s="97"/>
      <c r="H330" s="1343"/>
    </row>
    <row r="331" spans="1:8">
      <c r="A331" s="83"/>
      <c r="B331" s="83"/>
      <c r="C331" s="83"/>
      <c r="D331" s="83"/>
      <c r="E331" s="83"/>
      <c r="F331" s="97"/>
      <c r="G331" s="97"/>
      <c r="H331" s="1343"/>
    </row>
    <row r="332" spans="1:8">
      <c r="A332" s="83"/>
      <c r="B332" s="83"/>
      <c r="C332" s="83"/>
      <c r="D332" s="83"/>
      <c r="E332" s="83"/>
      <c r="F332" s="97"/>
      <c r="G332" s="97"/>
      <c r="H332" s="1343"/>
    </row>
    <row r="333" spans="1:8">
      <c r="A333" s="83"/>
      <c r="B333" s="83"/>
      <c r="C333" s="83"/>
      <c r="D333" s="83"/>
      <c r="E333" s="83"/>
      <c r="F333" s="97"/>
      <c r="G333" s="97"/>
      <c r="H333" s="1343"/>
    </row>
    <row r="334" spans="1:8">
      <c r="A334" s="83"/>
      <c r="B334" s="83"/>
      <c r="C334" s="83"/>
      <c r="D334" s="83"/>
      <c r="E334" s="83"/>
      <c r="F334" s="97"/>
      <c r="G334" s="97"/>
      <c r="H334" s="1343"/>
    </row>
    <row r="335" spans="1:8">
      <c r="A335" s="83"/>
      <c r="B335" s="83"/>
      <c r="C335" s="83"/>
      <c r="D335" s="83"/>
      <c r="E335" s="83"/>
      <c r="F335" s="97"/>
      <c r="G335" s="97"/>
      <c r="H335" s="1343"/>
    </row>
    <row r="336" spans="1:8">
      <c r="A336" s="83"/>
      <c r="B336" s="83"/>
      <c r="C336" s="83"/>
      <c r="D336" s="83"/>
      <c r="E336" s="83"/>
      <c r="F336" s="97"/>
      <c r="G336" s="97"/>
      <c r="H336" s="1343"/>
    </row>
    <row r="337" spans="1:8">
      <c r="A337" s="83"/>
      <c r="B337" s="83"/>
      <c r="C337" s="83"/>
      <c r="D337" s="83"/>
      <c r="E337" s="83"/>
      <c r="F337" s="97"/>
      <c r="G337" s="97"/>
      <c r="H337" s="1343"/>
    </row>
    <row r="338" spans="1:8">
      <c r="A338" s="83"/>
      <c r="B338" s="83"/>
      <c r="C338" s="83"/>
      <c r="D338" s="83"/>
      <c r="E338" s="83"/>
      <c r="F338" s="97"/>
      <c r="G338" s="97"/>
      <c r="H338" s="1343"/>
    </row>
    <row r="339" spans="1:8">
      <c r="A339" s="83"/>
      <c r="B339" s="83"/>
      <c r="C339" s="83"/>
      <c r="D339" s="83"/>
      <c r="E339" s="83"/>
      <c r="F339" s="97"/>
      <c r="G339" s="97"/>
      <c r="H339" s="1343"/>
    </row>
    <row r="340" spans="1:8">
      <c r="A340" s="83"/>
      <c r="B340" s="83"/>
      <c r="C340" s="83"/>
      <c r="D340" s="83"/>
      <c r="E340" s="83"/>
      <c r="F340" s="97"/>
      <c r="G340" s="97"/>
      <c r="H340" s="1343"/>
    </row>
    <row r="341" spans="1:8">
      <c r="A341" s="83"/>
      <c r="B341" s="83"/>
      <c r="C341" s="83"/>
      <c r="D341" s="83"/>
      <c r="E341" s="83"/>
      <c r="F341" s="97"/>
      <c r="G341" s="97"/>
      <c r="H341" s="1343"/>
    </row>
    <row r="342" spans="1:8">
      <c r="A342" s="83"/>
      <c r="B342" s="83"/>
      <c r="C342" s="83"/>
      <c r="D342" s="83"/>
      <c r="E342" s="83"/>
      <c r="F342" s="97"/>
      <c r="G342" s="97"/>
      <c r="H342" s="1343"/>
    </row>
    <row r="343" spans="1:8">
      <c r="A343" s="83"/>
      <c r="B343" s="83"/>
      <c r="C343" s="83"/>
      <c r="D343" s="83"/>
      <c r="E343" s="83"/>
      <c r="F343" s="97"/>
      <c r="G343" s="97"/>
      <c r="H343" s="1343"/>
    </row>
    <row r="344" spans="1:8">
      <c r="A344" s="83"/>
      <c r="B344" s="83"/>
      <c r="C344" s="83"/>
      <c r="D344" s="83"/>
      <c r="E344" s="83"/>
      <c r="F344" s="97"/>
      <c r="G344" s="97"/>
      <c r="H344" s="1343"/>
    </row>
    <row r="345" spans="1:8">
      <c r="A345" s="83"/>
      <c r="B345" s="83"/>
      <c r="C345" s="83"/>
      <c r="D345" s="83"/>
      <c r="E345" s="83"/>
      <c r="F345" s="97"/>
      <c r="G345" s="97"/>
      <c r="H345" s="1343"/>
    </row>
    <row r="346" spans="1:8">
      <c r="A346" s="83"/>
      <c r="B346" s="83"/>
      <c r="C346" s="83"/>
      <c r="D346" s="83"/>
      <c r="E346" s="83"/>
      <c r="F346" s="97"/>
      <c r="G346" s="97"/>
      <c r="H346" s="1343"/>
    </row>
    <row r="347" spans="1:8">
      <c r="A347" s="83"/>
      <c r="B347" s="83"/>
      <c r="C347" s="83"/>
      <c r="D347" s="83"/>
      <c r="E347" s="83"/>
      <c r="F347" s="97"/>
      <c r="G347" s="97"/>
      <c r="H347" s="1343"/>
    </row>
    <row r="348" spans="1:8">
      <c r="A348" s="83"/>
      <c r="B348" s="83"/>
      <c r="C348" s="83"/>
      <c r="D348" s="83"/>
      <c r="E348" s="83"/>
      <c r="F348" s="97"/>
      <c r="G348" s="97"/>
      <c r="H348" s="1343"/>
    </row>
    <row r="349" spans="1:8">
      <c r="A349" s="83"/>
      <c r="B349" s="83"/>
      <c r="C349" s="83"/>
      <c r="D349" s="83"/>
      <c r="E349" s="83"/>
      <c r="F349" s="97"/>
      <c r="G349" s="97"/>
      <c r="H349" s="1343"/>
    </row>
    <row r="350" spans="1:8">
      <c r="A350" s="83"/>
      <c r="B350" s="83"/>
      <c r="C350" s="83"/>
      <c r="D350" s="83"/>
      <c r="E350" s="83"/>
      <c r="F350" s="97"/>
      <c r="G350" s="97"/>
      <c r="H350" s="1343"/>
    </row>
    <row r="351" spans="1:8">
      <c r="A351" s="83"/>
      <c r="B351" s="83"/>
      <c r="C351" s="83"/>
      <c r="D351" s="83"/>
      <c r="E351" s="83"/>
      <c r="F351" s="97"/>
      <c r="G351" s="97"/>
      <c r="H351" s="1343"/>
    </row>
    <row r="352" spans="1:8">
      <c r="A352" s="83"/>
      <c r="B352" s="83"/>
      <c r="C352" s="83"/>
      <c r="D352" s="83"/>
      <c r="E352" s="83"/>
      <c r="F352" s="97"/>
      <c r="G352" s="97"/>
      <c r="H352" s="1343"/>
    </row>
    <row r="353" spans="1:8">
      <c r="A353" s="83"/>
      <c r="B353" s="83"/>
      <c r="C353" s="83"/>
      <c r="D353" s="83"/>
      <c r="E353" s="83"/>
      <c r="F353" s="97"/>
      <c r="G353" s="97"/>
      <c r="H353" s="1343"/>
    </row>
    <row r="354" spans="1:8">
      <c r="A354" s="83"/>
      <c r="B354" s="83"/>
      <c r="C354" s="83"/>
      <c r="D354" s="83"/>
      <c r="E354" s="83"/>
      <c r="F354" s="97"/>
      <c r="G354" s="97"/>
      <c r="H354" s="1343"/>
    </row>
    <row r="355" spans="1:8">
      <c r="A355" s="83"/>
      <c r="B355" s="83"/>
      <c r="C355" s="83"/>
      <c r="D355" s="83"/>
      <c r="E355" s="83"/>
      <c r="F355" s="97"/>
      <c r="G355" s="97"/>
      <c r="H355" s="1343"/>
    </row>
    <row r="356" spans="1:8">
      <c r="A356" s="83"/>
      <c r="B356" s="83"/>
      <c r="C356" s="83"/>
      <c r="D356" s="83"/>
      <c r="E356" s="83"/>
      <c r="F356" s="97"/>
      <c r="G356" s="97"/>
      <c r="H356" s="1343"/>
    </row>
    <row r="357" spans="1:8">
      <c r="A357" s="83"/>
      <c r="B357" s="83"/>
      <c r="C357" s="83"/>
      <c r="D357" s="83"/>
      <c r="E357" s="83"/>
      <c r="F357" s="97"/>
      <c r="G357" s="97"/>
      <c r="H357" s="1343"/>
    </row>
    <row r="358" spans="1:8">
      <c r="A358" s="83"/>
      <c r="B358" s="83"/>
      <c r="C358" s="83"/>
      <c r="D358" s="83"/>
      <c r="E358" s="83"/>
      <c r="F358" s="97"/>
      <c r="G358" s="97"/>
      <c r="H358" s="1343"/>
    </row>
    <row r="359" spans="1:8">
      <c r="A359" s="83"/>
      <c r="B359" s="83"/>
      <c r="C359" s="83"/>
      <c r="D359" s="83"/>
      <c r="E359" s="83"/>
      <c r="F359" s="97"/>
      <c r="G359" s="97"/>
      <c r="H359" s="1343"/>
    </row>
    <row r="360" spans="1:8">
      <c r="A360" s="83"/>
      <c r="B360" s="83"/>
      <c r="C360" s="83"/>
      <c r="D360" s="83"/>
      <c r="E360" s="83"/>
      <c r="F360" s="97"/>
      <c r="G360" s="97"/>
      <c r="H360" s="1343"/>
    </row>
    <row r="361" spans="1:8">
      <c r="A361" s="83"/>
      <c r="B361" s="83"/>
      <c r="C361" s="83"/>
      <c r="D361" s="83"/>
      <c r="E361" s="83"/>
      <c r="F361" s="97"/>
      <c r="G361" s="97"/>
      <c r="H361" s="1343"/>
    </row>
    <row r="362" spans="1:8">
      <c r="A362" s="83"/>
      <c r="B362" s="83"/>
      <c r="C362" s="83"/>
      <c r="D362" s="83"/>
      <c r="E362" s="83"/>
      <c r="F362" s="97"/>
      <c r="G362" s="97"/>
      <c r="H362" s="1343"/>
    </row>
    <row r="363" spans="1:8">
      <c r="A363" s="83"/>
      <c r="B363" s="83"/>
      <c r="C363" s="83"/>
      <c r="D363" s="83"/>
      <c r="E363" s="83"/>
      <c r="F363" s="97"/>
      <c r="G363" s="97"/>
      <c r="H363" s="1343"/>
    </row>
    <row r="364" spans="1:8">
      <c r="A364" s="83"/>
      <c r="B364" s="83"/>
      <c r="C364" s="83"/>
      <c r="D364" s="83"/>
      <c r="E364" s="83"/>
      <c r="F364" s="97"/>
      <c r="G364" s="97"/>
      <c r="H364" s="1343"/>
    </row>
  </sheetData>
  <autoFilter ref="A14:H342"/>
  <mergeCells count="13">
    <mergeCell ref="C106:D106"/>
    <mergeCell ref="C108:D108"/>
    <mergeCell ref="B238:G238"/>
    <mergeCell ref="B239:G239"/>
    <mergeCell ref="A237:G237"/>
    <mergeCell ref="A1:G1"/>
    <mergeCell ref="A2:G2"/>
    <mergeCell ref="A3:G3"/>
    <mergeCell ref="C183:D183"/>
    <mergeCell ref="C160:D160"/>
    <mergeCell ref="C190:D190"/>
    <mergeCell ref="C211:D211"/>
    <mergeCell ref="C229:D229"/>
  </mergeCells>
  <printOptions horizontalCentered="1"/>
  <pageMargins left="0.98425196850393704" right="0.98425196850393704" top="0.78740157480314965" bottom="3.9370078740157481" header="0.51181102362204722" footer="3.3464566929133861"/>
  <pageSetup paperSize="9" scale="93" firstPageNumber="55" fitToHeight="14" orientation="portrait" blackAndWhite="1" useFirstPageNumber="1" r:id="rId1"/>
  <headerFooter alignWithMargins="0">
    <oddHeader xml:space="preserve">&amp;C   </oddHeader>
    <oddFooter>&amp;C&amp;"Times New Roman,Bold" &amp;P</oddFooter>
  </headerFooter>
  <rowBreaks count="1" manualBreakCount="1">
    <brk id="239" max="7" man="1"/>
  </rowBreaks>
</worksheet>
</file>

<file path=xl/worksheets/sheet3.xml><?xml version="1.0" encoding="utf-8"?>
<worksheet xmlns="http://schemas.openxmlformats.org/spreadsheetml/2006/main" xmlns:r="http://schemas.openxmlformats.org/officeDocument/2006/relationships">
  <sheetPr syncVertical="1" syncRef="A46" transitionEvaluation="1" codeName="Sheet7">
    <tabColor rgb="FFC00000"/>
  </sheetPr>
  <dimension ref="A1:N92"/>
  <sheetViews>
    <sheetView view="pageBreakPreview" topLeftCell="A46" zoomScaleNormal="105" zoomScaleSheetLayoutView="100" workbookViewId="0">
      <selection activeCell="A68" sqref="A68:XFD74"/>
    </sheetView>
  </sheetViews>
  <sheetFormatPr defaultColWidth="9.109375" defaultRowHeight="13.2"/>
  <cols>
    <col min="1" max="1" width="5.44140625" style="140" customWidth="1"/>
    <col min="2" max="2" width="8.109375" style="141" customWidth="1"/>
    <col min="3" max="3" width="34.5546875" style="251" customWidth="1"/>
    <col min="4" max="4" width="6.5546875" style="251" customWidth="1"/>
    <col min="5" max="5" width="9.44140625" style="251" customWidth="1"/>
    <col min="6" max="6" width="9.33203125" style="251" customWidth="1"/>
    <col min="7" max="7" width="8.5546875" style="251" customWidth="1"/>
    <col min="8" max="8" width="3.33203125" style="251" customWidth="1"/>
    <col min="9" max="14" width="9.109375" style="144"/>
    <col min="15" max="16384" width="9.109375" style="251"/>
  </cols>
  <sheetData>
    <row r="1" spans="1:14" ht="12.6" customHeight="1">
      <c r="A1" s="1678" t="s">
        <v>113</v>
      </c>
      <c r="B1" s="1678"/>
      <c r="C1" s="1678"/>
      <c r="D1" s="1678"/>
      <c r="E1" s="1678"/>
      <c r="F1" s="1678"/>
      <c r="G1" s="1678"/>
      <c r="H1" s="804"/>
      <c r="N1" s="251"/>
    </row>
    <row r="2" spans="1:14" ht="11.4" customHeight="1">
      <c r="A2" s="1678" t="s">
        <v>296</v>
      </c>
      <c r="B2" s="1678"/>
      <c r="C2" s="1678"/>
      <c r="D2" s="1678"/>
      <c r="E2" s="1678"/>
      <c r="F2" s="1678"/>
      <c r="G2" s="1678"/>
      <c r="H2" s="804"/>
      <c r="N2" s="251"/>
    </row>
    <row r="3" spans="1:14">
      <c r="A3" s="1666" t="s">
        <v>831</v>
      </c>
      <c r="B3" s="1666"/>
      <c r="C3" s="1666"/>
      <c r="D3" s="1666"/>
      <c r="E3" s="1666"/>
      <c r="F3" s="1666"/>
      <c r="G3" s="1666"/>
      <c r="H3" s="801"/>
    </row>
    <row r="4" spans="1:14" ht="13.8">
      <c r="A4" s="31"/>
      <c r="B4" s="1667"/>
      <c r="C4" s="1667"/>
      <c r="D4" s="1667"/>
      <c r="E4" s="1667"/>
      <c r="F4" s="1667"/>
      <c r="G4" s="1667"/>
      <c r="H4" s="802"/>
    </row>
    <row r="5" spans="1:14">
      <c r="A5" s="31"/>
      <c r="B5" s="27"/>
      <c r="C5" s="27"/>
      <c r="D5" s="33"/>
      <c r="E5" s="34" t="s">
        <v>4</v>
      </c>
      <c r="F5" s="34" t="s">
        <v>5</v>
      </c>
      <c r="G5" s="34" t="s">
        <v>110</v>
      </c>
      <c r="H5" s="30"/>
    </row>
    <row r="6" spans="1:14" ht="13.95" customHeight="1">
      <c r="A6" s="31"/>
      <c r="B6" s="35" t="s">
        <v>6</v>
      </c>
      <c r="C6" s="27" t="s">
        <v>7</v>
      </c>
      <c r="D6" s="36" t="s">
        <v>52</v>
      </c>
      <c r="E6" s="29">
        <v>421026</v>
      </c>
      <c r="F6" s="29">
        <v>197108</v>
      </c>
      <c r="G6" s="29">
        <f>SUM(E6:F6)</f>
        <v>618134</v>
      </c>
      <c r="H6" s="29"/>
    </row>
    <row r="7" spans="1:14" ht="13.95" customHeight="1">
      <c r="A7" s="31"/>
      <c r="B7" s="35" t="s">
        <v>8</v>
      </c>
      <c r="C7" s="37" t="s">
        <v>9</v>
      </c>
      <c r="D7" s="38"/>
      <c r="E7" s="30"/>
      <c r="F7" s="30"/>
      <c r="G7" s="30"/>
      <c r="H7" s="30"/>
    </row>
    <row r="8" spans="1:14" ht="13.95" customHeight="1">
      <c r="A8" s="31"/>
      <c r="B8" s="35"/>
      <c r="C8" s="37" t="s">
        <v>106</v>
      </c>
      <c r="D8" s="38" t="s">
        <v>52</v>
      </c>
      <c r="E8" s="632">
        <f>G45</f>
        <v>1396</v>
      </c>
      <c r="F8" s="614">
        <f>G59</f>
        <v>38200</v>
      </c>
      <c r="G8" s="30">
        <f>SUM(E8:F8)</f>
        <v>39596</v>
      </c>
      <c r="H8" s="30"/>
    </row>
    <row r="9" spans="1:14" ht="18.75" customHeight="1">
      <c r="A9" s="31"/>
      <c r="B9" s="39" t="s">
        <v>51</v>
      </c>
      <c r="C9" s="27" t="s">
        <v>20</v>
      </c>
      <c r="D9" s="40" t="s">
        <v>52</v>
      </c>
      <c r="E9" s="41">
        <f>SUM(E6:E8)</f>
        <v>422422</v>
      </c>
      <c r="F9" s="41">
        <f>SUM(F6:F8)</f>
        <v>235308</v>
      </c>
      <c r="G9" s="41">
        <f>SUM(E9:F9)</f>
        <v>657730</v>
      </c>
      <c r="H9" s="29"/>
    </row>
    <row r="10" spans="1:14">
      <c r="A10" s="31"/>
      <c r="B10" s="35"/>
      <c r="C10" s="27"/>
      <c r="D10" s="28"/>
      <c r="E10" s="28"/>
      <c r="F10" s="36"/>
      <c r="G10" s="28"/>
      <c r="H10" s="28"/>
    </row>
    <row r="11" spans="1:14">
      <c r="A11" s="31"/>
      <c r="B11" s="35" t="s">
        <v>21</v>
      </c>
      <c r="C11" s="27" t="s">
        <v>22</v>
      </c>
      <c r="D11" s="27"/>
      <c r="E11" s="27"/>
      <c r="F11" s="42"/>
      <c r="G11" s="27"/>
      <c r="H11" s="27"/>
    </row>
    <row r="12" spans="1:14" s="1" customFormat="1">
      <c r="A12" s="140"/>
      <c r="B12" s="141"/>
      <c r="C12" s="139"/>
      <c r="D12" s="139"/>
      <c r="E12" s="139"/>
      <c r="F12" s="139"/>
      <c r="G12" s="139"/>
      <c r="H12" s="139"/>
    </row>
    <row r="13" spans="1:14" s="1" customFormat="1" ht="13.95" customHeight="1" thickBot="1">
      <c r="A13" s="43"/>
      <c r="B13" s="1668" t="s">
        <v>98</v>
      </c>
      <c r="C13" s="1668"/>
      <c r="D13" s="1668"/>
      <c r="E13" s="1668"/>
      <c r="F13" s="1668"/>
      <c r="G13" s="1668"/>
      <c r="H13" s="619"/>
    </row>
    <row r="14" spans="1:14" s="1" customFormat="1" ht="14.4" thickTop="1" thickBot="1">
      <c r="A14" s="43"/>
      <c r="B14" s="281"/>
      <c r="C14" s="281" t="s">
        <v>23</v>
      </c>
      <c r="D14" s="281"/>
      <c r="E14" s="281"/>
      <c r="F14" s="281"/>
      <c r="G14" s="44" t="s">
        <v>110</v>
      </c>
      <c r="H14" s="30"/>
    </row>
    <row r="15" spans="1:14" s="1" customFormat="1" ht="13.95" customHeight="1" thickTop="1">
      <c r="A15" s="140"/>
      <c r="B15" s="141"/>
      <c r="C15" s="851" t="s">
        <v>55</v>
      </c>
      <c r="D15" s="817"/>
      <c r="E15" s="805"/>
      <c r="F15" s="805"/>
      <c r="G15" s="4"/>
      <c r="H15" s="4"/>
    </row>
    <row r="16" spans="1:14" s="1" customFormat="1" ht="13.95" customHeight="1">
      <c r="A16" s="145" t="s">
        <v>56</v>
      </c>
      <c r="B16" s="146">
        <v>2059</v>
      </c>
      <c r="C16" s="147" t="s">
        <v>124</v>
      </c>
      <c r="D16" s="143"/>
      <c r="E16" s="805"/>
      <c r="F16" s="805"/>
      <c r="G16" s="142"/>
      <c r="H16" s="142"/>
    </row>
    <row r="17" spans="1:14" s="1" customFormat="1" ht="13.95" customHeight="1">
      <c r="A17" s="145"/>
      <c r="B17" s="252">
        <v>1</v>
      </c>
      <c r="C17" s="148" t="s">
        <v>192</v>
      </c>
      <c r="D17" s="143"/>
      <c r="E17" s="805"/>
      <c r="F17" s="805"/>
      <c r="G17" s="142"/>
      <c r="H17" s="142"/>
    </row>
    <row r="18" spans="1:14" s="1" customFormat="1" ht="13.95" customHeight="1">
      <c r="A18" s="140"/>
      <c r="B18" s="253">
        <v>1.0529999999999999</v>
      </c>
      <c r="C18" s="149" t="s">
        <v>114</v>
      </c>
      <c r="D18" s="852"/>
      <c r="E18" s="336"/>
      <c r="F18" s="336"/>
      <c r="G18" s="251"/>
      <c r="H18" s="251"/>
    </row>
    <row r="19" spans="1:14" s="1" customFormat="1" ht="13.95" customHeight="1">
      <c r="A19" s="1329"/>
      <c r="B19" s="150">
        <v>61</v>
      </c>
      <c r="C19" s="152" t="s">
        <v>396</v>
      </c>
      <c r="D19" s="853"/>
      <c r="E19" s="805"/>
      <c r="F19" s="805"/>
      <c r="G19" s="254"/>
      <c r="H19" s="254"/>
    </row>
    <row r="20" spans="1:14" s="144" customFormat="1" ht="26.4" customHeight="1">
      <c r="A20" s="140"/>
      <c r="B20" s="150">
        <v>72</v>
      </c>
      <c r="C20" s="1679" t="s">
        <v>394</v>
      </c>
      <c r="D20" s="1679"/>
      <c r="E20" s="336"/>
      <c r="F20" s="805"/>
      <c r="G20" s="251"/>
      <c r="H20" s="251"/>
    </row>
    <row r="21" spans="1:14" s="144" customFormat="1" ht="14.4" customHeight="1">
      <c r="A21" s="153"/>
      <c r="B21" s="150" t="s">
        <v>399</v>
      </c>
      <c r="C21" s="1491" t="s">
        <v>119</v>
      </c>
      <c r="D21" s="285"/>
      <c r="E21" s="286"/>
      <c r="F21" s="294"/>
      <c r="G21" s="1541">
        <v>395</v>
      </c>
      <c r="H21" s="1402" t="s">
        <v>303</v>
      </c>
    </row>
    <row r="22" spans="1:14" s="144" customFormat="1" ht="26.4" customHeight="1">
      <c r="A22" s="1329" t="s">
        <v>51</v>
      </c>
      <c r="B22" s="150">
        <v>72</v>
      </c>
      <c r="C22" s="1679" t="s">
        <v>394</v>
      </c>
      <c r="D22" s="1679"/>
      <c r="E22" s="288"/>
      <c r="F22" s="292"/>
      <c r="G22" s="288">
        <f>SUM(G21:G21)</f>
        <v>395</v>
      </c>
      <c r="H22" s="285"/>
    </row>
    <row r="23" spans="1:14" ht="14.4" customHeight="1">
      <c r="A23" s="1329" t="s">
        <v>51</v>
      </c>
      <c r="B23" s="150">
        <v>61</v>
      </c>
      <c r="C23" s="152" t="s">
        <v>396</v>
      </c>
      <c r="D23" s="285"/>
      <c r="E23" s="288"/>
      <c r="F23" s="288"/>
      <c r="G23" s="288">
        <f t="shared" ref="G23:G24" si="0">G22</f>
        <v>395</v>
      </c>
      <c r="H23" s="285"/>
      <c r="J23" s="251"/>
      <c r="K23" s="251"/>
      <c r="L23" s="251"/>
      <c r="M23" s="251"/>
      <c r="N23" s="251"/>
    </row>
    <row r="24" spans="1:14" ht="14.4" customHeight="1">
      <c r="A24" s="1329" t="s">
        <v>51</v>
      </c>
      <c r="B24" s="256">
        <v>1.0529999999999999</v>
      </c>
      <c r="C24" s="154" t="s">
        <v>114</v>
      </c>
      <c r="D24" s="285"/>
      <c r="E24" s="288"/>
      <c r="F24" s="288"/>
      <c r="G24" s="288">
        <f t="shared" si="0"/>
        <v>395</v>
      </c>
      <c r="H24" s="285"/>
      <c r="J24" s="251"/>
      <c r="K24" s="251"/>
      <c r="L24" s="251"/>
      <c r="M24" s="251"/>
      <c r="N24" s="251"/>
    </row>
    <row r="25" spans="1:14" ht="14.4" customHeight="1">
      <c r="A25" s="856" t="s">
        <v>51</v>
      </c>
      <c r="B25" s="857">
        <v>1</v>
      </c>
      <c r="C25" s="155" t="s">
        <v>192</v>
      </c>
      <c r="D25" s="285"/>
      <c r="E25" s="288"/>
      <c r="F25" s="288"/>
      <c r="G25" s="288">
        <f t="shared" ref="G25" si="1">G24</f>
        <v>395</v>
      </c>
      <c r="H25" s="285"/>
      <c r="J25" s="251"/>
      <c r="K25" s="251"/>
      <c r="L25" s="251"/>
      <c r="M25" s="251"/>
      <c r="N25" s="251"/>
    </row>
    <row r="26" spans="1:14" ht="14.4" customHeight="1">
      <c r="A26" s="1329" t="s">
        <v>51</v>
      </c>
      <c r="B26" s="158">
        <v>2059</v>
      </c>
      <c r="C26" s="159" t="s">
        <v>124</v>
      </c>
      <c r="D26" s="314"/>
      <c r="E26" s="288"/>
      <c r="F26" s="288"/>
      <c r="G26" s="288">
        <f t="shared" ref="G26" si="2">G25</f>
        <v>395</v>
      </c>
      <c r="H26" s="156"/>
      <c r="J26" s="251"/>
      <c r="K26" s="251"/>
      <c r="L26" s="251"/>
      <c r="M26" s="251"/>
      <c r="N26" s="251"/>
    </row>
    <row r="27" spans="1:14" ht="14.4" customHeight="1">
      <c r="A27" s="1329"/>
      <c r="B27" s="158"/>
      <c r="C27" s="152"/>
      <c r="D27" s="314"/>
      <c r="E27" s="294"/>
      <c r="F27" s="294"/>
      <c r="G27" s="157"/>
      <c r="H27" s="157"/>
      <c r="J27" s="251"/>
      <c r="K27" s="251"/>
      <c r="L27" s="251"/>
      <c r="M27" s="251"/>
      <c r="N27" s="251"/>
    </row>
    <row r="28" spans="1:14" ht="14.4" customHeight="1">
      <c r="B28" s="146">
        <v>2216</v>
      </c>
      <c r="C28" s="147" t="s">
        <v>194</v>
      </c>
      <c r="D28" s="314"/>
      <c r="E28" s="294"/>
      <c r="F28" s="294"/>
      <c r="G28" s="157"/>
      <c r="H28" s="157"/>
      <c r="J28" s="251"/>
      <c r="K28" s="251"/>
      <c r="L28" s="251"/>
      <c r="M28" s="251"/>
      <c r="N28" s="251"/>
    </row>
    <row r="29" spans="1:14" ht="14.4" customHeight="1">
      <c r="A29" s="145"/>
      <c r="B29" s="252">
        <v>5</v>
      </c>
      <c r="C29" s="148" t="s">
        <v>400</v>
      </c>
      <c r="D29" s="287"/>
      <c r="E29" s="285"/>
      <c r="F29" s="287"/>
      <c r="G29" s="285"/>
      <c r="H29" s="285"/>
      <c r="J29" s="251"/>
      <c r="K29" s="251"/>
      <c r="L29" s="251"/>
      <c r="M29" s="251"/>
      <c r="N29" s="251"/>
    </row>
    <row r="30" spans="1:14" ht="14.4" customHeight="1">
      <c r="A30" s="145"/>
      <c r="B30" s="253">
        <v>5.0529999999999999</v>
      </c>
      <c r="C30" s="149" t="s">
        <v>114</v>
      </c>
      <c r="D30" s="287"/>
      <c r="E30" s="285"/>
      <c r="F30" s="287"/>
      <c r="G30" s="285"/>
      <c r="H30" s="285"/>
      <c r="J30" s="251"/>
      <c r="K30" s="251"/>
      <c r="L30" s="251"/>
      <c r="M30" s="251"/>
      <c r="N30" s="251"/>
    </row>
    <row r="31" spans="1:14" ht="14.4" customHeight="1">
      <c r="A31" s="145"/>
      <c r="B31" s="150">
        <v>60</v>
      </c>
      <c r="C31" s="151" t="s">
        <v>393</v>
      </c>
      <c r="D31" s="287"/>
      <c r="E31" s="285"/>
      <c r="F31" s="287"/>
      <c r="G31" s="285"/>
      <c r="H31" s="285"/>
      <c r="J31" s="251"/>
      <c r="K31" s="251"/>
      <c r="L31" s="251"/>
      <c r="M31" s="251"/>
      <c r="N31" s="251"/>
    </row>
    <row r="32" spans="1:14" ht="26.4" customHeight="1">
      <c r="A32" s="856"/>
      <c r="B32" s="153">
        <v>73</v>
      </c>
      <c r="C32" s="1679" t="s">
        <v>966</v>
      </c>
      <c r="D32" s="1679"/>
      <c r="E32" s="285"/>
      <c r="F32" s="287"/>
      <c r="G32" s="285"/>
      <c r="H32" s="285"/>
      <c r="J32" s="251"/>
      <c r="K32" s="251"/>
      <c r="L32" s="251"/>
      <c r="M32" s="251"/>
      <c r="N32" s="251"/>
    </row>
    <row r="33" spans="1:14">
      <c r="A33" s="856"/>
      <c r="B33" s="150" t="s">
        <v>395</v>
      </c>
      <c r="C33" s="1372" t="s">
        <v>361</v>
      </c>
      <c r="D33" s="287"/>
      <c r="E33" s="291"/>
      <c r="F33" s="290"/>
      <c r="G33" s="291">
        <v>1</v>
      </c>
      <c r="H33" s="285"/>
      <c r="J33" s="251"/>
      <c r="K33" s="251"/>
      <c r="L33" s="251"/>
      <c r="M33" s="251"/>
      <c r="N33" s="251"/>
    </row>
    <row r="34" spans="1:14" ht="27.6" customHeight="1">
      <c r="A34" s="856" t="s">
        <v>51</v>
      </c>
      <c r="B34" s="153">
        <v>73</v>
      </c>
      <c r="C34" s="1679" t="s">
        <v>966</v>
      </c>
      <c r="D34" s="1679"/>
      <c r="E34" s="291"/>
      <c r="F34" s="290"/>
      <c r="G34" s="291">
        <f>G33</f>
        <v>1</v>
      </c>
      <c r="H34" s="285"/>
      <c r="J34" s="251"/>
      <c r="K34" s="251"/>
      <c r="L34" s="251"/>
      <c r="M34" s="251"/>
      <c r="N34" s="251"/>
    </row>
    <row r="35" spans="1:14" ht="15" customHeight="1">
      <c r="A35" s="1426" t="s">
        <v>51</v>
      </c>
      <c r="B35" s="854">
        <v>60</v>
      </c>
      <c r="C35" s="855" t="s">
        <v>393</v>
      </c>
      <c r="D35" s="290"/>
      <c r="E35" s="291"/>
      <c r="F35" s="290"/>
      <c r="G35" s="291">
        <f>G34</f>
        <v>1</v>
      </c>
      <c r="H35" s="285"/>
      <c r="J35" s="251"/>
      <c r="K35" s="251"/>
      <c r="L35" s="251"/>
      <c r="M35" s="251"/>
      <c r="N35" s="251"/>
    </row>
    <row r="36" spans="1:14">
      <c r="A36" s="145"/>
      <c r="B36" s="253"/>
      <c r="C36" s="149"/>
      <c r="D36" s="287"/>
      <c r="E36" s="285"/>
      <c r="F36" s="287"/>
      <c r="G36" s="285"/>
      <c r="H36" s="285"/>
      <c r="J36" s="251"/>
      <c r="K36" s="251"/>
      <c r="L36" s="251"/>
      <c r="M36" s="251"/>
      <c r="N36" s="251"/>
    </row>
    <row r="37" spans="1:14">
      <c r="A37" s="145"/>
      <c r="B37" s="150">
        <v>61</v>
      </c>
      <c r="C37" s="151" t="s">
        <v>396</v>
      </c>
      <c r="D37" s="314"/>
      <c r="E37" s="287"/>
      <c r="F37" s="287"/>
      <c r="G37" s="156"/>
      <c r="H37" s="156"/>
      <c r="J37" s="251"/>
      <c r="K37" s="251"/>
      <c r="L37" s="251"/>
      <c r="M37" s="251"/>
      <c r="N37" s="251"/>
    </row>
    <row r="38" spans="1:14" ht="26.4" customHeight="1">
      <c r="A38" s="856"/>
      <c r="B38" s="153">
        <v>71</v>
      </c>
      <c r="C38" s="1679" t="s">
        <v>401</v>
      </c>
      <c r="D38" s="1679"/>
      <c r="E38" s="285"/>
      <c r="F38" s="287"/>
      <c r="G38" s="285"/>
      <c r="H38" s="285"/>
      <c r="J38" s="251"/>
      <c r="K38" s="251"/>
      <c r="L38" s="251"/>
      <c r="M38" s="251"/>
      <c r="N38" s="251"/>
    </row>
    <row r="39" spans="1:14">
      <c r="A39" s="856"/>
      <c r="B39" s="150" t="s">
        <v>398</v>
      </c>
      <c r="C39" s="152" t="s">
        <v>119</v>
      </c>
      <c r="D39" s="314"/>
      <c r="E39" s="291"/>
      <c r="F39" s="290"/>
      <c r="G39" s="1368">
        <v>1000</v>
      </c>
      <c r="H39" s="157" t="s">
        <v>305</v>
      </c>
      <c r="J39" s="251"/>
      <c r="K39" s="251"/>
      <c r="L39" s="251"/>
      <c r="M39" s="251"/>
      <c r="N39" s="251"/>
    </row>
    <row r="40" spans="1:14" ht="26.4" customHeight="1">
      <c r="A40" s="856" t="s">
        <v>51</v>
      </c>
      <c r="B40" s="153">
        <v>71</v>
      </c>
      <c r="C40" s="1679" t="s">
        <v>401</v>
      </c>
      <c r="D40" s="1679"/>
      <c r="E40" s="288"/>
      <c r="F40" s="292"/>
      <c r="G40" s="288">
        <f>SUM(G39:G39)</f>
        <v>1000</v>
      </c>
      <c r="H40" s="286"/>
      <c r="J40" s="251"/>
      <c r="K40" s="251"/>
      <c r="L40" s="251"/>
      <c r="M40" s="251"/>
      <c r="N40" s="251"/>
    </row>
    <row r="41" spans="1:14">
      <c r="A41" s="145" t="s">
        <v>51</v>
      </c>
      <c r="B41" s="150">
        <v>61</v>
      </c>
      <c r="C41" s="151" t="s">
        <v>396</v>
      </c>
      <c r="D41" s="285"/>
      <c r="E41" s="288"/>
      <c r="F41" s="288"/>
      <c r="G41" s="288">
        <f t="shared" ref="G41:G43" si="3">G40</f>
        <v>1000</v>
      </c>
      <c r="H41" s="285"/>
      <c r="J41" s="251"/>
      <c r="K41" s="251"/>
      <c r="L41" s="251"/>
      <c r="M41" s="251"/>
      <c r="N41" s="251"/>
    </row>
    <row r="42" spans="1:14">
      <c r="A42" s="856" t="s">
        <v>51</v>
      </c>
      <c r="B42" s="256">
        <v>5.0529999999999999</v>
      </c>
      <c r="C42" s="154" t="s">
        <v>114</v>
      </c>
      <c r="D42" s="285"/>
      <c r="E42" s="291"/>
      <c r="F42" s="291"/>
      <c r="G42" s="291">
        <f t="shared" ref="G42" si="4">G41+G35</f>
        <v>1001</v>
      </c>
      <c r="H42" s="285"/>
      <c r="J42" s="251"/>
      <c r="K42" s="251"/>
      <c r="L42" s="251"/>
      <c r="M42" s="251"/>
      <c r="N42" s="251"/>
    </row>
    <row r="43" spans="1:14">
      <c r="A43" s="856" t="s">
        <v>51</v>
      </c>
      <c r="B43" s="857">
        <v>5</v>
      </c>
      <c r="C43" s="155" t="s">
        <v>400</v>
      </c>
      <c r="D43" s="314"/>
      <c r="E43" s="288"/>
      <c r="F43" s="288"/>
      <c r="G43" s="288">
        <f t="shared" si="3"/>
        <v>1001</v>
      </c>
      <c r="H43" s="156"/>
      <c r="J43" s="251"/>
      <c r="K43" s="251"/>
      <c r="L43" s="251"/>
      <c r="M43" s="251"/>
      <c r="N43" s="251"/>
    </row>
    <row r="44" spans="1:14">
      <c r="A44" s="140" t="s">
        <v>51</v>
      </c>
      <c r="B44" s="858">
        <v>2216</v>
      </c>
      <c r="C44" s="149" t="s">
        <v>194</v>
      </c>
      <c r="D44" s="1361"/>
      <c r="E44" s="288"/>
      <c r="F44" s="288"/>
      <c r="G44" s="163">
        <f t="shared" ref="G44" si="5">G43</f>
        <v>1001</v>
      </c>
      <c r="H44" s="157"/>
      <c r="J44" s="251"/>
      <c r="K44" s="251"/>
      <c r="L44" s="251"/>
      <c r="M44" s="251"/>
      <c r="N44" s="251"/>
    </row>
    <row r="45" spans="1:14">
      <c r="A45" s="1333" t="s">
        <v>51</v>
      </c>
      <c r="B45" s="1334"/>
      <c r="C45" s="1335" t="s">
        <v>55</v>
      </c>
      <c r="D45" s="1361"/>
      <c r="E45" s="291"/>
      <c r="F45" s="288"/>
      <c r="G45" s="163">
        <f>G44+G26</f>
        <v>1396</v>
      </c>
      <c r="H45" s="157"/>
      <c r="J45" s="251"/>
      <c r="K45" s="251"/>
      <c r="L45" s="251"/>
      <c r="M45" s="251"/>
      <c r="N45" s="251"/>
    </row>
    <row r="46" spans="1:14">
      <c r="A46" s="1329"/>
      <c r="B46" s="153"/>
      <c r="C46" s="159"/>
      <c r="D46" s="285"/>
      <c r="E46" s="286"/>
      <c r="F46" s="287"/>
      <c r="G46" s="286"/>
      <c r="H46" s="286"/>
      <c r="J46" s="251"/>
      <c r="K46" s="251"/>
      <c r="L46" s="251"/>
      <c r="M46" s="251"/>
      <c r="N46" s="251"/>
    </row>
    <row r="47" spans="1:14">
      <c r="C47" s="147" t="s">
        <v>11</v>
      </c>
      <c r="D47" s="285"/>
      <c r="E47" s="285"/>
      <c r="F47" s="287"/>
      <c r="G47" s="285"/>
      <c r="H47" s="285"/>
      <c r="J47" s="251"/>
      <c r="K47" s="251"/>
      <c r="L47" s="251"/>
      <c r="M47" s="251"/>
      <c r="N47" s="251"/>
    </row>
    <row r="48" spans="1:14">
      <c r="A48" s="145" t="s">
        <v>56</v>
      </c>
      <c r="B48" s="146">
        <v>4059</v>
      </c>
      <c r="C48" s="147" t="s">
        <v>195</v>
      </c>
      <c r="D48" s="285"/>
      <c r="E48" s="285"/>
      <c r="F48" s="287"/>
      <c r="G48" s="285"/>
      <c r="H48" s="285"/>
      <c r="J48" s="251"/>
      <c r="K48" s="251"/>
      <c r="L48" s="251"/>
      <c r="M48" s="251"/>
      <c r="N48" s="251"/>
    </row>
    <row r="49" spans="1:14">
      <c r="A49" s="1329"/>
      <c r="B49" s="153">
        <v>60</v>
      </c>
      <c r="C49" s="151" t="s">
        <v>46</v>
      </c>
      <c r="D49" s="314"/>
      <c r="E49" s="294"/>
      <c r="F49" s="294"/>
      <c r="G49" s="157"/>
      <c r="H49" s="157"/>
      <c r="J49" s="251"/>
      <c r="K49" s="251"/>
      <c r="L49" s="251"/>
      <c r="M49" s="251"/>
      <c r="N49" s="251"/>
    </row>
    <row r="50" spans="1:14">
      <c r="B50" s="146">
        <v>60.051000000000002</v>
      </c>
      <c r="C50" s="147" t="s">
        <v>45</v>
      </c>
      <c r="D50" s="314"/>
      <c r="E50" s="294"/>
      <c r="F50" s="294"/>
      <c r="G50" s="157"/>
      <c r="H50" s="157"/>
      <c r="J50" s="251"/>
      <c r="K50" s="251"/>
      <c r="L50" s="251"/>
      <c r="M50" s="251"/>
      <c r="N50" s="251"/>
    </row>
    <row r="51" spans="1:14">
      <c r="B51" s="252">
        <v>3</v>
      </c>
      <c r="C51" s="148" t="s">
        <v>193</v>
      </c>
      <c r="D51" s="287"/>
      <c r="E51" s="285"/>
      <c r="F51" s="287"/>
      <c r="G51" s="285"/>
      <c r="H51" s="285"/>
      <c r="J51" s="251"/>
      <c r="K51" s="251"/>
      <c r="L51" s="251"/>
      <c r="M51" s="251"/>
      <c r="N51" s="251"/>
    </row>
    <row r="52" spans="1:14">
      <c r="A52" s="1329"/>
      <c r="B52" s="153">
        <v>45</v>
      </c>
      <c r="C52" s="152" t="s">
        <v>12</v>
      </c>
      <c r="D52" s="287"/>
      <c r="E52" s="287"/>
      <c r="F52" s="287"/>
      <c r="G52" s="287"/>
      <c r="H52" s="287"/>
      <c r="J52" s="251"/>
      <c r="K52" s="251"/>
      <c r="L52" s="251"/>
      <c r="M52" s="251"/>
      <c r="N52" s="251"/>
    </row>
    <row r="53" spans="1:14">
      <c r="A53" s="1329"/>
      <c r="B53" s="153" t="s">
        <v>196</v>
      </c>
      <c r="C53" s="152" t="s">
        <v>46</v>
      </c>
      <c r="D53" s="287"/>
      <c r="E53" s="291"/>
      <c r="F53" s="290"/>
      <c r="G53" s="291">
        <v>38200</v>
      </c>
      <c r="H53" s="285" t="s">
        <v>315</v>
      </c>
      <c r="J53" s="251"/>
      <c r="K53" s="251"/>
      <c r="L53" s="251"/>
      <c r="M53" s="251"/>
      <c r="N53" s="251"/>
    </row>
    <row r="54" spans="1:14">
      <c r="A54" s="1329" t="s">
        <v>51</v>
      </c>
      <c r="B54" s="153">
        <v>45</v>
      </c>
      <c r="C54" s="152" t="s">
        <v>12</v>
      </c>
      <c r="D54" s="287"/>
      <c r="E54" s="291"/>
      <c r="F54" s="290"/>
      <c r="G54" s="291">
        <f>SUM(G53:G53)</f>
        <v>38200</v>
      </c>
      <c r="H54" s="285"/>
      <c r="J54" s="251"/>
      <c r="K54" s="251"/>
      <c r="L54" s="251"/>
      <c r="M54" s="251"/>
      <c r="N54" s="251"/>
    </row>
    <row r="55" spans="1:14">
      <c r="A55" s="1329" t="s">
        <v>51</v>
      </c>
      <c r="B55" s="257" t="s">
        <v>44</v>
      </c>
      <c r="C55" s="152" t="s">
        <v>193</v>
      </c>
      <c r="D55" s="314"/>
      <c r="E55" s="288"/>
      <c r="F55" s="292"/>
      <c r="G55" s="163">
        <f>G54</f>
        <v>38200</v>
      </c>
      <c r="H55" s="156"/>
      <c r="J55" s="251"/>
      <c r="K55" s="251"/>
      <c r="L55" s="251"/>
      <c r="M55" s="251"/>
      <c r="N55" s="251"/>
    </row>
    <row r="56" spans="1:14">
      <c r="A56" s="1329" t="s">
        <v>51</v>
      </c>
      <c r="B56" s="158">
        <v>60.051000000000002</v>
      </c>
      <c r="C56" s="159" t="s">
        <v>45</v>
      </c>
      <c r="D56" s="314"/>
      <c r="E56" s="288"/>
      <c r="F56" s="292"/>
      <c r="G56" s="163">
        <f t="shared" ref="G56:G57" si="6">G55</f>
        <v>38200</v>
      </c>
      <c r="H56" s="156"/>
      <c r="J56" s="251"/>
      <c r="K56" s="251"/>
      <c r="L56" s="251"/>
      <c r="M56" s="251"/>
      <c r="N56" s="251"/>
    </row>
    <row r="57" spans="1:14">
      <c r="A57" s="1329" t="s">
        <v>51</v>
      </c>
      <c r="B57" s="153">
        <v>60</v>
      </c>
      <c r="C57" s="152" t="s">
        <v>46</v>
      </c>
      <c r="D57" s="314"/>
      <c r="E57" s="288"/>
      <c r="F57" s="292"/>
      <c r="G57" s="163">
        <f t="shared" si="6"/>
        <v>38200</v>
      </c>
      <c r="H57" s="157"/>
      <c r="J57" s="251"/>
      <c r="K57" s="251"/>
      <c r="L57" s="251"/>
      <c r="M57" s="251"/>
      <c r="N57" s="251"/>
    </row>
    <row r="58" spans="1:14">
      <c r="A58" s="1329" t="s">
        <v>51</v>
      </c>
      <c r="B58" s="158">
        <v>4059</v>
      </c>
      <c r="C58" s="159" t="s">
        <v>195</v>
      </c>
      <c r="D58" s="1361"/>
      <c r="E58" s="288"/>
      <c r="F58" s="288"/>
      <c r="G58" s="288">
        <f t="shared" ref="G58:G59" si="7">G57</f>
        <v>38200</v>
      </c>
      <c r="H58" s="157"/>
      <c r="J58" s="251"/>
      <c r="K58" s="251"/>
      <c r="L58" s="251"/>
      <c r="M58" s="251"/>
      <c r="N58" s="251"/>
    </row>
    <row r="59" spans="1:14">
      <c r="A59" s="160" t="s">
        <v>51</v>
      </c>
      <c r="B59" s="161"/>
      <c r="C59" s="162" t="s">
        <v>11</v>
      </c>
      <c r="D59" s="1361"/>
      <c r="E59" s="291"/>
      <c r="F59" s="291"/>
      <c r="G59" s="291">
        <f t="shared" si="7"/>
        <v>38200</v>
      </c>
      <c r="H59" s="156"/>
      <c r="J59" s="251"/>
      <c r="K59" s="251"/>
      <c r="L59" s="251"/>
      <c r="M59" s="251"/>
      <c r="N59" s="251"/>
    </row>
    <row r="60" spans="1:14">
      <c r="A60" s="160" t="s">
        <v>51</v>
      </c>
      <c r="B60" s="161"/>
      <c r="C60" s="162" t="s">
        <v>52</v>
      </c>
      <c r="D60" s="1361"/>
      <c r="E60" s="291"/>
      <c r="F60" s="290"/>
      <c r="G60" s="1368">
        <f>G59+G45</f>
        <v>39596</v>
      </c>
      <c r="H60" s="156"/>
      <c r="J60" s="251"/>
      <c r="K60" s="251"/>
      <c r="L60" s="251"/>
      <c r="M60" s="251"/>
      <c r="N60" s="251"/>
    </row>
    <row r="61" spans="1:14">
      <c r="A61" s="1367"/>
      <c r="B61" s="749"/>
      <c r="C61" s="749"/>
      <c r="D61" s="156"/>
      <c r="E61" s="285"/>
      <c r="F61" s="156"/>
      <c r="G61" s="156"/>
      <c r="H61" s="156"/>
    </row>
    <row r="62" spans="1:14" ht="15" customHeight="1">
      <c r="A62" s="168" t="s">
        <v>306</v>
      </c>
      <c r="B62" s="52"/>
      <c r="C62" s="399"/>
      <c r="D62" s="156"/>
      <c r="E62" s="285"/>
      <c r="F62" s="156"/>
      <c r="G62" s="156"/>
      <c r="H62" s="156"/>
    </row>
    <row r="63" spans="1:14" ht="13.95" customHeight="1">
      <c r="A63" s="584" t="s">
        <v>303</v>
      </c>
      <c r="B63" s="1680" t="s">
        <v>1016</v>
      </c>
      <c r="C63" s="1680"/>
      <c r="D63" s="1680"/>
      <c r="E63" s="1680"/>
      <c r="F63" s="1680"/>
      <c r="G63" s="1680"/>
      <c r="H63" s="156"/>
    </row>
    <row r="64" spans="1:14" ht="13.95" customHeight="1">
      <c r="A64" s="584" t="s">
        <v>305</v>
      </c>
      <c r="B64" s="1680" t="s">
        <v>925</v>
      </c>
      <c r="C64" s="1680"/>
      <c r="D64" s="1680"/>
      <c r="E64" s="1680"/>
      <c r="F64" s="1680"/>
      <c r="G64" s="1680"/>
      <c r="H64" s="156"/>
    </row>
    <row r="65" spans="1:14" ht="93.6" customHeight="1">
      <c r="A65" s="750" t="s">
        <v>315</v>
      </c>
      <c r="B65" s="1679" t="s">
        <v>1058</v>
      </c>
      <c r="C65" s="1679"/>
      <c r="D65" s="1679"/>
      <c r="E65" s="1679"/>
      <c r="F65" s="1679"/>
      <c r="G65" s="1679"/>
      <c r="H65" s="803"/>
    </row>
    <row r="66" spans="1:14">
      <c r="A66" s="750"/>
      <c r="B66" s="1677"/>
      <c r="C66" s="1677"/>
      <c r="D66" s="1677"/>
      <c r="E66" s="1677"/>
      <c r="F66" s="1677"/>
      <c r="G66" s="1677"/>
      <c r="H66" s="803"/>
    </row>
    <row r="67" spans="1:14">
      <c r="A67" s="617"/>
      <c r="B67" s="153"/>
      <c r="C67" s="159"/>
      <c r="D67" s="156"/>
      <c r="E67" s="285"/>
      <c r="F67" s="156"/>
      <c r="G67" s="156"/>
      <c r="H67" s="156"/>
    </row>
    <row r="68" spans="1:14" s="254" customFormat="1">
      <c r="A68" s="1646"/>
      <c r="B68" s="153"/>
      <c r="C68" s="159"/>
      <c r="D68" s="156"/>
      <c r="E68" s="285"/>
      <c r="F68" s="156"/>
      <c r="G68" s="156"/>
      <c r="H68" s="156"/>
      <c r="I68" s="255"/>
      <c r="J68" s="255"/>
      <c r="K68" s="255"/>
      <c r="L68" s="255"/>
      <c r="M68" s="255"/>
      <c r="N68" s="255"/>
    </row>
    <row r="69" spans="1:14" s="254" customFormat="1">
      <c r="A69" s="153"/>
      <c r="B69" s="153"/>
      <c r="C69" s="315"/>
      <c r="F69" s="156"/>
      <c r="I69" s="255"/>
      <c r="J69" s="255"/>
      <c r="K69" s="255"/>
      <c r="L69" s="255"/>
      <c r="M69" s="255"/>
      <c r="N69" s="255"/>
    </row>
    <row r="70" spans="1:14" s="254" customFormat="1">
      <c r="A70" s="153"/>
      <c r="B70" s="153"/>
      <c r="C70" s="315"/>
      <c r="I70" s="255"/>
      <c r="J70" s="255"/>
      <c r="K70" s="255"/>
      <c r="L70" s="255"/>
      <c r="M70" s="255"/>
      <c r="N70" s="255"/>
    </row>
    <row r="71" spans="1:14" s="254" customFormat="1">
      <c r="A71" s="1646"/>
      <c r="B71" s="153"/>
      <c r="D71" s="1345"/>
      <c r="E71" s="613"/>
      <c r="F71" s="1345"/>
      <c r="G71" s="613"/>
      <c r="H71" s="613"/>
      <c r="I71" s="255"/>
      <c r="J71" s="255"/>
      <c r="K71" s="255"/>
      <c r="L71" s="255"/>
      <c r="M71" s="255"/>
      <c r="N71" s="255"/>
    </row>
    <row r="72" spans="1:14" s="254" customFormat="1">
      <c r="A72" s="1646"/>
      <c r="B72" s="153"/>
      <c r="D72" s="600"/>
      <c r="E72" s="600"/>
      <c r="F72" s="600"/>
      <c r="G72" s="600"/>
      <c r="H72" s="600"/>
      <c r="I72" s="255"/>
      <c r="J72" s="255"/>
      <c r="K72" s="255"/>
      <c r="L72" s="255"/>
      <c r="M72" s="255"/>
      <c r="N72" s="255"/>
    </row>
    <row r="73" spans="1:14" s="254" customFormat="1">
      <c r="A73" s="1646"/>
      <c r="B73" s="153"/>
      <c r="C73" s="142"/>
      <c r="D73" s="600"/>
      <c r="E73" s="600"/>
      <c r="F73" s="600"/>
      <c r="I73" s="255"/>
      <c r="J73" s="255"/>
      <c r="K73" s="255"/>
      <c r="L73" s="255"/>
      <c r="M73" s="255"/>
      <c r="N73" s="255"/>
    </row>
    <row r="74" spans="1:14" s="254" customFormat="1">
      <c r="A74" s="1646"/>
      <c r="B74" s="153"/>
      <c r="C74" s="142"/>
      <c r="I74" s="255"/>
      <c r="J74" s="255"/>
      <c r="K74" s="255"/>
      <c r="L74" s="255"/>
      <c r="M74" s="255"/>
      <c r="N74" s="255"/>
    </row>
    <row r="75" spans="1:14">
      <c r="A75" s="282"/>
      <c r="B75" s="153"/>
      <c r="C75" s="142"/>
      <c r="D75" s="254"/>
      <c r="E75" s="254"/>
      <c r="F75" s="254"/>
      <c r="G75" s="254"/>
      <c r="H75" s="254"/>
    </row>
    <row r="76" spans="1:14">
      <c r="A76" s="282"/>
      <c r="B76" s="153"/>
      <c r="C76" s="142"/>
      <c r="D76" s="254"/>
      <c r="E76" s="254"/>
      <c r="F76" s="254"/>
      <c r="G76" s="254"/>
      <c r="H76" s="254"/>
    </row>
    <row r="77" spans="1:14">
      <c r="A77" s="282"/>
      <c r="B77" s="153"/>
      <c r="C77" s="142"/>
      <c r="D77" s="254"/>
      <c r="E77" s="254"/>
      <c r="F77" s="254"/>
      <c r="G77" s="254"/>
      <c r="H77" s="254"/>
    </row>
    <row r="78" spans="1:14">
      <c r="A78" s="282"/>
      <c r="B78" s="153"/>
      <c r="C78" s="142"/>
      <c r="D78" s="254"/>
      <c r="E78" s="254"/>
      <c r="F78" s="254"/>
      <c r="G78" s="254"/>
      <c r="H78" s="254"/>
    </row>
    <row r="79" spans="1:14">
      <c r="A79" s="282"/>
      <c r="B79" s="153"/>
      <c r="C79" s="142"/>
      <c r="D79" s="254"/>
      <c r="E79" s="254"/>
      <c r="F79" s="254"/>
      <c r="G79" s="254"/>
      <c r="H79" s="254"/>
    </row>
    <row r="80" spans="1:14">
      <c r="A80" s="282"/>
      <c r="B80" s="153"/>
      <c r="C80" s="142"/>
      <c r="D80" s="254"/>
      <c r="E80" s="254"/>
      <c r="F80" s="254"/>
      <c r="G80" s="254"/>
      <c r="H80" s="254"/>
    </row>
    <row r="81" spans="1:8">
      <c r="A81" s="282"/>
      <c r="B81" s="153"/>
      <c r="C81" s="142"/>
      <c r="D81" s="254"/>
      <c r="E81" s="254"/>
      <c r="F81" s="254"/>
      <c r="G81" s="254"/>
      <c r="H81" s="254"/>
    </row>
    <row r="82" spans="1:8">
      <c r="A82" s="282"/>
      <c r="B82" s="153"/>
      <c r="C82" s="254"/>
      <c r="D82" s="254"/>
      <c r="E82" s="254"/>
      <c r="F82" s="254"/>
      <c r="G82" s="254"/>
      <c r="H82" s="254"/>
    </row>
    <row r="83" spans="1:8">
      <c r="A83" s="282"/>
      <c r="B83" s="153"/>
      <c r="C83" s="254"/>
      <c r="D83" s="254"/>
      <c r="E83" s="254"/>
      <c r="F83" s="254"/>
      <c r="G83" s="254"/>
      <c r="H83" s="254"/>
    </row>
    <row r="84" spans="1:8">
      <c r="A84" s="282"/>
      <c r="B84" s="153"/>
      <c r="C84" s="254"/>
      <c r="D84" s="254"/>
      <c r="E84" s="254"/>
      <c r="F84" s="254"/>
      <c r="G84" s="254"/>
      <c r="H84" s="254"/>
    </row>
    <row r="85" spans="1:8">
      <c r="A85" s="282"/>
      <c r="B85" s="153"/>
      <c r="C85" s="254"/>
      <c r="D85" s="254"/>
      <c r="E85" s="254"/>
      <c r="F85" s="254"/>
      <c r="G85" s="254"/>
      <c r="H85" s="254"/>
    </row>
    <row r="86" spans="1:8">
      <c r="A86" s="282"/>
      <c r="B86" s="1677"/>
      <c r="C86" s="1677"/>
      <c r="D86" s="254"/>
      <c r="E86" s="254"/>
      <c r="F86" s="254"/>
      <c r="G86" s="254"/>
      <c r="H86" s="254"/>
    </row>
    <row r="87" spans="1:8">
      <c r="A87" s="282"/>
      <c r="B87" s="1677"/>
      <c r="C87" s="1677"/>
      <c r="D87" s="254"/>
      <c r="E87" s="254"/>
      <c r="F87" s="254"/>
      <c r="G87" s="254"/>
      <c r="H87" s="254"/>
    </row>
    <row r="88" spans="1:8">
      <c r="A88" s="282"/>
      <c r="B88" s="1677"/>
      <c r="C88" s="1677"/>
      <c r="D88" s="254"/>
      <c r="E88" s="254"/>
      <c r="F88" s="254"/>
      <c r="G88" s="254"/>
      <c r="H88" s="254"/>
    </row>
    <row r="89" spans="1:8">
      <c r="A89" s="282"/>
      <c r="B89" s="153"/>
      <c r="C89" s="254"/>
      <c r="D89" s="254"/>
      <c r="E89" s="254"/>
      <c r="F89" s="254"/>
      <c r="G89" s="254"/>
      <c r="H89" s="254"/>
    </row>
    <row r="90" spans="1:8">
      <c r="A90" s="282"/>
      <c r="B90" s="153"/>
      <c r="C90" s="254"/>
      <c r="D90" s="254"/>
      <c r="E90" s="254"/>
      <c r="F90" s="254"/>
      <c r="G90" s="254"/>
      <c r="H90" s="254"/>
    </row>
    <row r="91" spans="1:8">
      <c r="A91" s="282"/>
      <c r="B91" s="153"/>
      <c r="C91" s="254"/>
      <c r="D91" s="254"/>
      <c r="E91" s="254"/>
      <c r="F91" s="254"/>
      <c r="G91" s="254"/>
      <c r="H91" s="254"/>
    </row>
    <row r="92" spans="1:8">
      <c r="A92" s="282"/>
      <c r="B92" s="153"/>
      <c r="C92" s="254"/>
      <c r="D92" s="254"/>
      <c r="E92" s="254"/>
      <c r="F92" s="254"/>
      <c r="G92" s="254"/>
      <c r="H92" s="254"/>
    </row>
  </sheetData>
  <autoFilter ref="A14:N60"/>
  <mergeCells count="18">
    <mergeCell ref="B86:C86"/>
    <mergeCell ref="B87:C87"/>
    <mergeCell ref="B88:C88"/>
    <mergeCell ref="A1:G1"/>
    <mergeCell ref="A2:G2"/>
    <mergeCell ref="B65:G65"/>
    <mergeCell ref="B66:G66"/>
    <mergeCell ref="B63:G63"/>
    <mergeCell ref="B64:G64"/>
    <mergeCell ref="C20:D20"/>
    <mergeCell ref="C22:D22"/>
    <mergeCell ref="C32:D32"/>
    <mergeCell ref="C38:D38"/>
    <mergeCell ref="C40:D40"/>
    <mergeCell ref="C34:D34"/>
    <mergeCell ref="A3:G3"/>
    <mergeCell ref="B4:G4"/>
    <mergeCell ref="B13:G13"/>
  </mergeCells>
  <printOptions horizontalCentered="1"/>
  <pageMargins left="0.98425196850393704" right="0.98425196850393704" top="0.78740157480314965" bottom="3.9370078740157481" header="0.51181102362204722" footer="3.3464566929133861"/>
  <pageSetup paperSize="9" scale="93" firstPageNumber="4" fitToHeight="0" orientation="portrait" blackAndWhite="1" useFirstPageNumber="1" r:id="rId1"/>
  <headerFooter alignWithMargins="0">
    <oddHeader xml:space="preserve">&amp;C   </oddHeader>
    <oddFooter>&amp;C&amp;"Times New Roman,Bold"&amp;P</oddFooter>
  </headerFooter>
  <rowBreaks count="1" manualBreakCount="1">
    <brk id="36" max="7" man="1"/>
  </rowBreaks>
  <drawing r:id="rId2"/>
</worksheet>
</file>

<file path=xl/worksheets/sheet30.xml><?xml version="1.0" encoding="utf-8"?>
<worksheet xmlns="http://schemas.openxmlformats.org/spreadsheetml/2006/main" xmlns:r="http://schemas.openxmlformats.org/officeDocument/2006/relationships">
  <sheetPr syncVertical="1" syncRef="A19" transitionEvaluation="1">
    <tabColor rgb="FFC00000"/>
  </sheetPr>
  <dimension ref="A1:K65"/>
  <sheetViews>
    <sheetView view="pageBreakPreview" topLeftCell="A19" zoomScaleSheetLayoutView="100" workbookViewId="0">
      <selection activeCell="A31" sqref="A31:XFD33"/>
    </sheetView>
  </sheetViews>
  <sheetFormatPr defaultColWidth="11" defaultRowHeight="13.2"/>
  <cols>
    <col min="1" max="1" width="5.44140625" style="403" customWidth="1"/>
    <col min="2" max="2" width="7.6640625" style="404" customWidth="1"/>
    <col min="3" max="3" width="33.33203125" style="403" customWidth="1"/>
    <col min="4" max="4" width="7.6640625" style="401" customWidth="1"/>
    <col min="5" max="5" width="8.5546875" style="401" customWidth="1"/>
    <col min="6" max="6" width="10.44140625" style="403" customWidth="1"/>
    <col min="7" max="7" width="8.5546875" style="403" customWidth="1"/>
    <col min="8" max="8" width="3.44140625" style="403" customWidth="1"/>
    <col min="9" max="16384" width="11" style="403"/>
  </cols>
  <sheetData>
    <row r="1" spans="1:11" ht="14.1" customHeight="1">
      <c r="A1" s="1746" t="s">
        <v>774</v>
      </c>
      <c r="B1" s="1746"/>
      <c r="C1" s="1746"/>
      <c r="D1" s="1746"/>
      <c r="E1" s="1746"/>
      <c r="F1" s="1746"/>
      <c r="G1" s="1746"/>
      <c r="H1" s="889"/>
    </row>
    <row r="2" spans="1:11" ht="14.1" customHeight="1">
      <c r="A2" s="1746" t="s">
        <v>871</v>
      </c>
      <c r="B2" s="1746"/>
      <c r="C2" s="1746"/>
      <c r="D2" s="1746"/>
      <c r="E2" s="1746"/>
      <c r="F2" s="1746"/>
      <c r="G2" s="1746"/>
      <c r="H2" s="889"/>
    </row>
    <row r="3" spans="1:11" ht="15" customHeight="1">
      <c r="A3" s="1718" t="s">
        <v>872</v>
      </c>
      <c r="B3" s="1718"/>
      <c r="C3" s="1718"/>
      <c r="D3" s="1718"/>
      <c r="E3" s="1718"/>
      <c r="F3" s="1718"/>
      <c r="G3" s="1718"/>
      <c r="H3" s="897"/>
    </row>
    <row r="4" spans="1:11" ht="12" customHeight="1">
      <c r="A4" s="31"/>
      <c r="B4" s="1667"/>
      <c r="C4" s="1667"/>
      <c r="D4" s="1667"/>
      <c r="E4" s="1667"/>
      <c r="F4" s="1667"/>
      <c r="G4" s="1667"/>
      <c r="H4" s="881"/>
    </row>
    <row r="5" spans="1:11" ht="14.1" customHeight="1">
      <c r="A5" s="31"/>
      <c r="B5" s="27"/>
      <c r="C5" s="27"/>
      <c r="D5" s="33"/>
      <c r="E5" s="34" t="s">
        <v>4</v>
      </c>
      <c r="F5" s="34" t="s">
        <v>5</v>
      </c>
      <c r="G5" s="34" t="s">
        <v>110</v>
      </c>
      <c r="H5" s="30"/>
    </row>
    <row r="6" spans="1:11" ht="14.1" customHeight="1">
      <c r="A6" s="31"/>
      <c r="B6" s="35" t="s">
        <v>6</v>
      </c>
      <c r="C6" s="27" t="s">
        <v>7</v>
      </c>
      <c r="D6" s="36" t="s">
        <v>52</v>
      </c>
      <c r="E6" s="29">
        <v>58358</v>
      </c>
      <c r="F6" s="621">
        <v>0</v>
      </c>
      <c r="G6" s="29">
        <f>SUM(E6:F6)</f>
        <v>58358</v>
      </c>
      <c r="H6" s="29"/>
    </row>
    <row r="7" spans="1:11" ht="14.1" customHeight="1">
      <c r="A7" s="31"/>
      <c r="B7" s="35" t="s">
        <v>8</v>
      </c>
      <c r="C7" s="37" t="s">
        <v>9</v>
      </c>
      <c r="D7" s="38"/>
      <c r="E7" s="30"/>
      <c r="F7" s="615"/>
      <c r="G7" s="30"/>
      <c r="H7" s="30"/>
    </row>
    <row r="8" spans="1:11" ht="14.1" customHeight="1">
      <c r="A8" s="31"/>
      <c r="B8" s="35"/>
      <c r="C8" s="37" t="s">
        <v>106</v>
      </c>
      <c r="D8" s="38" t="s">
        <v>52</v>
      </c>
      <c r="E8" s="30">
        <f>G25</f>
        <v>456</v>
      </c>
      <c r="F8" s="227"/>
      <c r="G8" s="30">
        <f>SUM(E8:F8)</f>
        <v>456</v>
      </c>
      <c r="H8" s="30"/>
    </row>
    <row r="9" spans="1:11" ht="15.6" customHeight="1">
      <c r="A9" s="797"/>
      <c r="B9" s="886" t="s">
        <v>51</v>
      </c>
      <c r="C9" s="887" t="s">
        <v>20</v>
      </c>
      <c r="D9" s="799" t="s">
        <v>52</v>
      </c>
      <c r="E9" s="800">
        <f>SUM(E6:E8)</f>
        <v>58814</v>
      </c>
      <c r="F9" s="1520">
        <f>SUM(F6:F8)</f>
        <v>0</v>
      </c>
      <c r="G9" s="800">
        <f>SUM(E9:F9)</f>
        <v>58814</v>
      </c>
      <c r="H9" s="1159"/>
    </row>
    <row r="10" spans="1:11">
      <c r="A10" s="31"/>
      <c r="B10" s="35"/>
      <c r="C10" s="27"/>
      <c r="D10" s="28"/>
      <c r="E10" s="28"/>
      <c r="F10" s="36"/>
      <c r="G10" s="28"/>
      <c r="H10" s="28"/>
    </row>
    <row r="11" spans="1:11" ht="14.1" customHeight="1">
      <c r="A11" s="31"/>
      <c r="B11" s="35" t="s">
        <v>21</v>
      </c>
      <c r="C11" s="27" t="s">
        <v>22</v>
      </c>
      <c r="D11" s="27"/>
      <c r="E11" s="27"/>
      <c r="F11" s="42"/>
      <c r="G11" s="27"/>
      <c r="H11" s="27"/>
    </row>
    <row r="12" spans="1:11" s="300" customFormat="1">
      <c r="A12" s="29"/>
      <c r="B12" s="74"/>
      <c r="C12" s="74"/>
      <c r="D12" s="74"/>
      <c r="E12" s="74"/>
      <c r="F12" s="74"/>
      <c r="G12" s="74"/>
      <c r="H12" s="74"/>
      <c r="I12" s="1707"/>
      <c r="J12" s="1707"/>
      <c r="K12" s="1707"/>
    </row>
    <row r="13" spans="1:11" s="300" customFormat="1" ht="13.8" thickBot="1">
      <c r="A13" s="43"/>
      <c r="B13" s="1668" t="s">
        <v>98</v>
      </c>
      <c r="C13" s="1668"/>
      <c r="D13" s="1668"/>
      <c r="E13" s="1668"/>
      <c r="F13" s="1668"/>
      <c r="G13" s="1668"/>
      <c r="H13" s="619"/>
      <c r="I13" s="303" t="s">
        <v>70</v>
      </c>
      <c r="J13" s="303" t="s">
        <v>71</v>
      </c>
      <c r="K13" s="304" t="s">
        <v>72</v>
      </c>
    </row>
    <row r="14" spans="1:11" s="300" customFormat="1" ht="14.1" customHeight="1" thickTop="1" thickBot="1">
      <c r="A14" s="43"/>
      <c r="B14" s="281"/>
      <c r="C14" s="281" t="s">
        <v>23</v>
      </c>
      <c r="D14" s="281"/>
      <c r="E14" s="281"/>
      <c r="F14" s="281"/>
      <c r="G14" s="44" t="s">
        <v>110</v>
      </c>
      <c r="H14" s="30"/>
    </row>
    <row r="15" spans="1:11" s="374" customFormat="1" ht="14.4" customHeight="1" thickTop="1">
      <c r="A15" s="1145"/>
      <c r="B15" s="1146"/>
      <c r="C15" s="1147" t="s">
        <v>55</v>
      </c>
      <c r="D15" s="360"/>
      <c r="E15" s="946"/>
      <c r="F15" s="946"/>
      <c r="G15" s="360"/>
      <c r="H15" s="360"/>
    </row>
    <row r="16" spans="1:11" s="374" customFormat="1" ht="14.4" customHeight="1">
      <c r="A16" s="1145" t="s">
        <v>56</v>
      </c>
      <c r="B16" s="1148">
        <v>3425</v>
      </c>
      <c r="C16" s="1147" t="s">
        <v>775</v>
      </c>
      <c r="E16" s="1040"/>
      <c r="F16" s="1040"/>
    </row>
    <row r="17" spans="1:8" s="374" customFormat="1" ht="14.4" customHeight="1">
      <c r="A17" s="1145"/>
      <c r="B17" s="1146">
        <v>60</v>
      </c>
      <c r="C17" s="1149" t="s">
        <v>121</v>
      </c>
      <c r="E17" s="1040"/>
      <c r="F17" s="1040"/>
    </row>
    <row r="18" spans="1:8" s="374" customFormat="1" ht="14.4" customHeight="1">
      <c r="A18" s="1145"/>
      <c r="B18" s="1148">
        <v>60.000999999999998</v>
      </c>
      <c r="C18" s="1147" t="s">
        <v>57</v>
      </c>
      <c r="D18" s="383"/>
      <c r="E18" s="1040"/>
      <c r="F18" s="1040"/>
    </row>
    <row r="19" spans="1:8" s="374" customFormat="1" ht="14.4" customHeight="1">
      <c r="A19" s="1145"/>
      <c r="B19" s="1146">
        <v>37</v>
      </c>
      <c r="C19" s="1149" t="s">
        <v>776</v>
      </c>
      <c r="D19" s="383"/>
      <c r="E19" s="1040"/>
      <c r="F19" s="1040"/>
    </row>
    <row r="20" spans="1:8" s="374" customFormat="1" ht="14.4" customHeight="1">
      <c r="A20" s="1145"/>
      <c r="B20" s="1146" t="s">
        <v>907</v>
      </c>
      <c r="C20" s="1149" t="s">
        <v>361</v>
      </c>
      <c r="D20" s="381"/>
      <c r="E20" s="375"/>
      <c r="F20" s="1047"/>
      <c r="G20" s="375">
        <v>456</v>
      </c>
      <c r="H20" s="375"/>
    </row>
    <row r="21" spans="1:8" s="374" customFormat="1" ht="14.4" customHeight="1">
      <c r="A21" s="1145" t="s">
        <v>51</v>
      </c>
      <c r="B21" s="1146">
        <v>37</v>
      </c>
      <c r="C21" s="1149" t="s">
        <v>776</v>
      </c>
      <c r="D21" s="381"/>
      <c r="E21" s="458"/>
      <c r="F21" s="1022"/>
      <c r="G21" s="458">
        <f>SUM(G20:G20)</f>
        <v>456</v>
      </c>
      <c r="H21" s="382"/>
    </row>
    <row r="22" spans="1:8" s="374" customFormat="1" ht="14.4" customHeight="1">
      <c r="A22" s="1145" t="s">
        <v>51</v>
      </c>
      <c r="B22" s="1148">
        <v>60.000999999999998</v>
      </c>
      <c r="C22" s="1147" t="s">
        <v>57</v>
      </c>
      <c r="D22" s="381"/>
      <c r="E22" s="458"/>
      <c r="F22" s="1022"/>
      <c r="G22" s="458">
        <f t="shared" ref="G22" si="0">G21</f>
        <v>456</v>
      </c>
      <c r="H22" s="382"/>
    </row>
    <row r="23" spans="1:8" s="374" customFormat="1" ht="14.4" customHeight="1">
      <c r="A23" s="1150" t="s">
        <v>51</v>
      </c>
      <c r="B23" s="1151">
        <v>60</v>
      </c>
      <c r="C23" s="1152" t="s">
        <v>121</v>
      </c>
      <c r="D23" s="354"/>
      <c r="E23" s="349"/>
      <c r="F23" s="349"/>
      <c r="G23" s="349">
        <f t="shared" ref="G23" si="1">G22</f>
        <v>456</v>
      </c>
      <c r="H23" s="349"/>
    </row>
    <row r="24" spans="1:8" s="374" customFormat="1" ht="14.4" customHeight="1">
      <c r="A24" s="1145" t="s">
        <v>51</v>
      </c>
      <c r="B24" s="1148">
        <v>3425</v>
      </c>
      <c r="C24" s="1147" t="s">
        <v>775</v>
      </c>
      <c r="D24" s="355"/>
      <c r="E24" s="351"/>
      <c r="F24" s="350"/>
      <c r="G24" s="351">
        <f t="shared" ref="G24:G25" si="2">G23</f>
        <v>456</v>
      </c>
      <c r="H24" s="353"/>
    </row>
    <row r="25" spans="1:8" s="374" customFormat="1" ht="14.4" customHeight="1">
      <c r="A25" s="1153" t="s">
        <v>51</v>
      </c>
      <c r="B25" s="1154"/>
      <c r="C25" s="1155" t="s">
        <v>55</v>
      </c>
      <c r="D25" s="350"/>
      <c r="E25" s="351"/>
      <c r="F25" s="350"/>
      <c r="G25" s="351">
        <f t="shared" si="2"/>
        <v>456</v>
      </c>
      <c r="H25" s="353"/>
    </row>
    <row r="26" spans="1:8" s="374" customFormat="1" ht="14.4" customHeight="1">
      <c r="A26" s="1153" t="s">
        <v>51</v>
      </c>
      <c r="B26" s="1157"/>
      <c r="C26" s="1158" t="s">
        <v>52</v>
      </c>
      <c r="D26" s="1022"/>
      <c r="E26" s="458"/>
      <c r="F26" s="458"/>
      <c r="G26" s="458">
        <f>G25</f>
        <v>456</v>
      </c>
      <c r="H26" s="382"/>
    </row>
    <row r="27" spans="1:8" ht="15" customHeight="1">
      <c r="A27" s="407"/>
      <c r="B27" s="407"/>
      <c r="C27" s="407"/>
      <c r="D27" s="407"/>
      <c r="E27" s="407"/>
      <c r="F27" s="407"/>
      <c r="G27" s="407"/>
      <c r="H27" s="407"/>
    </row>
    <row r="28" spans="1:8">
      <c r="A28" s="1737"/>
      <c r="B28" s="1737"/>
      <c r="C28" s="1737"/>
      <c r="D28" s="402"/>
      <c r="E28" s="402"/>
      <c r="F28" s="308"/>
      <c r="G28" s="323"/>
      <c r="H28" s="323"/>
    </row>
    <row r="29" spans="1:8">
      <c r="A29" s="400"/>
      <c r="B29" s="475"/>
      <c r="C29" s="476"/>
      <c r="D29" s="402"/>
      <c r="E29" s="402"/>
      <c r="F29" s="308"/>
      <c r="G29" s="323"/>
      <c r="H29" s="323"/>
    </row>
    <row r="30" spans="1:8">
      <c r="A30" s="400"/>
      <c r="B30" s="475"/>
      <c r="C30" s="476"/>
      <c r="D30" s="402"/>
      <c r="E30" s="402"/>
      <c r="F30" s="308"/>
      <c r="G30" s="323"/>
      <c r="H30" s="323"/>
    </row>
    <row r="31" spans="1:8" s="400" customFormat="1">
      <c r="B31" s="475"/>
      <c r="C31" s="476"/>
      <c r="D31" s="402"/>
      <c r="E31" s="402"/>
      <c r="F31" s="308"/>
      <c r="G31" s="323"/>
      <c r="H31" s="323"/>
    </row>
    <row r="32" spans="1:8" s="400" customFormat="1">
      <c r="B32" s="475"/>
      <c r="C32" s="476"/>
      <c r="D32" s="1345"/>
      <c r="E32" s="613"/>
      <c r="F32" s="1345"/>
      <c r="G32" s="613"/>
      <c r="H32" s="613"/>
    </row>
    <row r="33" spans="1:8" s="400" customFormat="1">
      <c r="B33" s="475"/>
      <c r="C33" s="476"/>
      <c r="D33" s="402"/>
      <c r="E33" s="402"/>
      <c r="F33" s="308"/>
      <c r="G33" s="323"/>
      <c r="H33" s="323"/>
    </row>
    <row r="34" spans="1:8" ht="0.75" customHeight="1">
      <c r="A34" s="400"/>
      <c r="B34" s="475"/>
      <c r="C34" s="476"/>
      <c r="D34" s="402"/>
      <c r="E34" s="402"/>
    </row>
    <row r="35" spans="1:8">
      <c r="A35" s="400"/>
      <c r="B35" s="475"/>
      <c r="C35" s="400"/>
      <c r="D35" s="406"/>
      <c r="E35" s="406"/>
      <c r="F35" s="308"/>
      <c r="G35" s="323"/>
      <c r="H35" s="323"/>
    </row>
    <row r="36" spans="1:8">
      <c r="A36" s="400"/>
      <c r="B36" s="475"/>
      <c r="C36" s="400"/>
      <c r="D36" s="406"/>
      <c r="E36" s="406"/>
      <c r="F36" s="406"/>
      <c r="G36" s="406"/>
      <c r="H36" s="406"/>
    </row>
    <row r="37" spans="1:8">
      <c r="D37" s="313"/>
      <c r="E37" s="313"/>
      <c r="F37" s="313"/>
      <c r="G37" s="313"/>
      <c r="H37" s="313"/>
    </row>
    <row r="38" spans="1:8">
      <c r="D38" s="408"/>
      <c r="E38" s="408"/>
      <c r="F38" s="408"/>
      <c r="G38" s="408"/>
      <c r="H38" s="408"/>
    </row>
    <row r="39" spans="1:8">
      <c r="C39" s="404"/>
      <c r="D39" s="409"/>
      <c r="E39" s="409"/>
      <c r="F39" s="409"/>
      <c r="G39" s="409"/>
      <c r="H39" s="409"/>
    </row>
    <row r="40" spans="1:8">
      <c r="C40" s="404"/>
      <c r="F40" s="401"/>
      <c r="G40" s="401"/>
      <c r="H40" s="401"/>
    </row>
    <row r="41" spans="1:8">
      <c r="C41" s="404"/>
      <c r="F41" s="401"/>
      <c r="G41" s="401"/>
      <c r="H41" s="401"/>
    </row>
    <row r="42" spans="1:8">
      <c r="C42" s="404"/>
      <c r="F42" s="401"/>
      <c r="G42" s="401"/>
      <c r="H42" s="401"/>
    </row>
    <row r="43" spans="1:8">
      <c r="C43" s="404"/>
      <c r="F43" s="401"/>
      <c r="G43" s="401"/>
      <c r="H43" s="401"/>
    </row>
    <row r="44" spans="1:8">
      <c r="C44" s="404"/>
      <c r="F44" s="401"/>
      <c r="G44" s="401"/>
      <c r="H44" s="401"/>
    </row>
    <row r="45" spans="1:8">
      <c r="C45" s="404"/>
      <c r="F45" s="401"/>
      <c r="G45" s="401"/>
      <c r="H45" s="401"/>
    </row>
    <row r="53" spans="1:8">
      <c r="A53" s="1745"/>
      <c r="B53" s="1745"/>
      <c r="C53" s="1745"/>
    </row>
    <row r="59" spans="1:8">
      <c r="B59" s="403"/>
      <c r="F59" s="401"/>
      <c r="G59" s="401"/>
      <c r="H59" s="401"/>
    </row>
    <row r="65" spans="2:3">
      <c r="B65" s="403"/>
      <c r="C65" s="474"/>
    </row>
  </sheetData>
  <autoFilter ref="A14:K14"/>
  <mergeCells count="8">
    <mergeCell ref="A53:C53"/>
    <mergeCell ref="B13:G13"/>
    <mergeCell ref="A28:C28"/>
    <mergeCell ref="I12:K12"/>
    <mergeCell ref="A1:G1"/>
    <mergeCell ref="A2:G2"/>
    <mergeCell ref="A3:G3"/>
    <mergeCell ref="B4:G4"/>
  </mergeCells>
  <printOptions horizontalCentered="1"/>
  <pageMargins left="0.98425196850393704" right="0.98425196850393704" top="0.78740157480314965" bottom="3.9370078740157481" header="0.51181102362204722" footer="3.3464566929133861"/>
  <pageSetup paperSize="9" scale="93" firstPageNumber="61" orientation="portrait" blackAndWhite="1" useFirstPageNumber="1" r:id="rId1"/>
  <headerFooter alignWithMargins="0">
    <oddHeader xml:space="preserve">&amp;C   </oddHeader>
    <oddFooter>&amp;C&amp;"Times New Roman,Bold"  &amp;P</oddFooter>
  </headerFooter>
</worksheet>
</file>

<file path=xl/worksheets/sheet31.xml><?xml version="1.0" encoding="utf-8"?>
<worksheet xmlns="http://schemas.openxmlformats.org/spreadsheetml/2006/main" xmlns:r="http://schemas.openxmlformats.org/officeDocument/2006/relationships">
  <sheetPr syncVertical="1" syncRef="A22" transitionEvaluation="1" codeName="Sheet29">
    <tabColor rgb="FFC00000"/>
  </sheetPr>
  <dimension ref="A1:H75"/>
  <sheetViews>
    <sheetView view="pageBreakPreview" topLeftCell="A22" zoomScaleSheetLayoutView="100" workbookViewId="0">
      <selection activeCell="A38" sqref="A38:XFD47"/>
    </sheetView>
  </sheetViews>
  <sheetFormatPr defaultColWidth="11" defaultRowHeight="13.2"/>
  <cols>
    <col min="1" max="1" width="5.44140625" style="403" customWidth="1"/>
    <col min="2" max="2" width="8.109375" style="404" customWidth="1"/>
    <col min="3" max="3" width="33.6640625" style="403" customWidth="1"/>
    <col min="4" max="4" width="7.5546875" style="401" customWidth="1"/>
    <col min="5" max="5" width="8.88671875" style="401" customWidth="1"/>
    <col min="6" max="6" width="10.6640625" style="403" customWidth="1"/>
    <col min="7" max="7" width="8.5546875" style="403" customWidth="1"/>
    <col min="8" max="8" width="2.6640625" style="403" customWidth="1"/>
    <col min="9" max="16384" width="11" style="403"/>
  </cols>
  <sheetData>
    <row r="1" spans="1:8" ht="14.1" customHeight="1">
      <c r="A1" s="1746" t="s">
        <v>162</v>
      </c>
      <c r="B1" s="1746"/>
      <c r="C1" s="1746"/>
      <c r="D1" s="1746"/>
      <c r="E1" s="1746"/>
      <c r="F1" s="1746"/>
      <c r="G1" s="1746"/>
      <c r="H1" s="889"/>
    </row>
    <row r="2" spans="1:8" ht="14.1" customHeight="1">
      <c r="A2" s="1746" t="s">
        <v>163</v>
      </c>
      <c r="B2" s="1746"/>
      <c r="C2" s="1746"/>
      <c r="D2" s="1746"/>
      <c r="E2" s="1746"/>
      <c r="F2" s="1746"/>
      <c r="G2" s="1746"/>
      <c r="H2" s="889"/>
    </row>
    <row r="3" spans="1:8" ht="15" customHeight="1">
      <c r="A3" s="1718" t="s">
        <v>873</v>
      </c>
      <c r="B3" s="1718"/>
      <c r="C3" s="1718"/>
      <c r="D3" s="1718"/>
      <c r="E3" s="1718"/>
      <c r="F3" s="1718"/>
      <c r="G3" s="1718"/>
      <c r="H3" s="897"/>
    </row>
    <row r="4" spans="1:8" ht="12" customHeight="1">
      <c r="A4" s="31"/>
      <c r="B4" s="1667"/>
      <c r="C4" s="1667"/>
      <c r="D4" s="1667"/>
      <c r="E4" s="1667"/>
      <c r="F4" s="1667"/>
      <c r="G4" s="1667"/>
      <c r="H4" s="881"/>
    </row>
    <row r="5" spans="1:8" ht="14.1" customHeight="1">
      <c r="A5" s="31"/>
      <c r="B5" s="27"/>
      <c r="C5" s="27"/>
      <c r="D5" s="33"/>
      <c r="E5" s="34" t="s">
        <v>4</v>
      </c>
      <c r="F5" s="34" t="s">
        <v>5</v>
      </c>
      <c r="G5" s="34" t="s">
        <v>110</v>
      </c>
      <c r="H5" s="30"/>
    </row>
    <row r="6" spans="1:8" ht="14.1" customHeight="1">
      <c r="A6" s="31"/>
      <c r="B6" s="35" t="s">
        <v>6</v>
      </c>
      <c r="C6" s="27" t="s">
        <v>7</v>
      </c>
      <c r="D6" s="36" t="s">
        <v>52</v>
      </c>
      <c r="E6" s="29">
        <v>877714</v>
      </c>
      <c r="F6" s="29">
        <v>10000</v>
      </c>
      <c r="G6" s="29">
        <f>SUM(E6:F6)</f>
        <v>887714</v>
      </c>
      <c r="H6" s="29"/>
    </row>
    <row r="7" spans="1:8" ht="14.1" customHeight="1">
      <c r="A7" s="31"/>
      <c r="B7" s="35" t="s">
        <v>8</v>
      </c>
      <c r="C7" s="37" t="s">
        <v>9</v>
      </c>
      <c r="D7" s="38"/>
      <c r="E7" s="30"/>
      <c r="F7" s="30"/>
      <c r="G7" s="30"/>
      <c r="H7" s="30"/>
    </row>
    <row r="8" spans="1:8" ht="14.1" customHeight="1">
      <c r="A8" s="31"/>
      <c r="B8" s="35"/>
      <c r="C8" s="37" t="s">
        <v>106</v>
      </c>
      <c r="D8" s="38" t="s">
        <v>52</v>
      </c>
      <c r="E8" s="30">
        <f>G27</f>
        <v>10233</v>
      </c>
      <c r="F8" s="227">
        <v>0</v>
      </c>
      <c r="G8" s="30">
        <f>SUM(E8:F8)</f>
        <v>10233</v>
      </c>
      <c r="H8" s="30"/>
    </row>
    <row r="9" spans="1:8" ht="15.6" customHeight="1">
      <c r="A9" s="797"/>
      <c r="B9" s="798" t="s">
        <v>51</v>
      </c>
      <c r="C9" s="789" t="s">
        <v>20</v>
      </c>
      <c r="D9" s="799" t="s">
        <v>52</v>
      </c>
      <c r="E9" s="800">
        <f>SUM(E6:E8)</f>
        <v>887947</v>
      </c>
      <c r="F9" s="800">
        <f>SUM(F6:F8)</f>
        <v>10000</v>
      </c>
      <c r="G9" s="800">
        <f>SUM(E9:F9)</f>
        <v>897947</v>
      </c>
      <c r="H9" s="1159"/>
    </row>
    <row r="10" spans="1:8" ht="7.95" customHeight="1">
      <c r="A10" s="31"/>
      <c r="B10" s="35"/>
      <c r="C10" s="27"/>
      <c r="D10" s="28"/>
      <c r="E10" s="28"/>
      <c r="F10" s="36"/>
      <c r="G10" s="28"/>
      <c r="H10" s="28"/>
    </row>
    <row r="11" spans="1:8" ht="14.1" customHeight="1">
      <c r="A11" s="31"/>
      <c r="B11" s="35" t="s">
        <v>21</v>
      </c>
      <c r="C11" s="27" t="s">
        <v>22</v>
      </c>
      <c r="D11" s="27"/>
      <c r="E11" s="27"/>
      <c r="F11" s="42"/>
      <c r="G11" s="27"/>
      <c r="H11" s="27"/>
    </row>
    <row r="12" spans="1:8" s="300" customFormat="1">
      <c r="A12" s="29"/>
      <c r="B12" s="74"/>
      <c r="C12" s="74"/>
      <c r="D12" s="74"/>
      <c r="E12" s="74"/>
      <c r="F12" s="74"/>
      <c r="G12" s="74"/>
      <c r="H12" s="74"/>
    </row>
    <row r="13" spans="1:8" s="300" customFormat="1" ht="13.8" thickBot="1">
      <c r="A13" s="43"/>
      <c r="B13" s="1668" t="s">
        <v>98</v>
      </c>
      <c r="C13" s="1668"/>
      <c r="D13" s="1668"/>
      <c r="E13" s="1668"/>
      <c r="F13" s="1668"/>
      <c r="G13" s="1668"/>
      <c r="H13" s="619"/>
    </row>
    <row r="14" spans="1:8" s="300" customFormat="1" ht="14.1" customHeight="1" thickTop="1" thickBot="1">
      <c r="A14" s="43"/>
      <c r="B14" s="281"/>
      <c r="C14" s="281" t="s">
        <v>23</v>
      </c>
      <c r="D14" s="281"/>
      <c r="E14" s="281"/>
      <c r="F14" s="281"/>
      <c r="G14" s="44" t="s">
        <v>110</v>
      </c>
      <c r="H14" s="30"/>
    </row>
    <row r="15" spans="1:8" s="280" customFormat="1" ht="14.1" customHeight="1" thickTop="1">
      <c r="B15" s="369"/>
      <c r="C15" s="1059" t="s">
        <v>55</v>
      </c>
      <c r="D15" s="376"/>
      <c r="E15" s="946"/>
      <c r="F15" s="946"/>
      <c r="G15" s="376"/>
      <c r="H15" s="376"/>
    </row>
    <row r="16" spans="1:8" s="280" customFormat="1" ht="14.1" customHeight="1">
      <c r="A16" s="280" t="s">
        <v>56</v>
      </c>
      <c r="B16" s="1082">
        <v>3055</v>
      </c>
      <c r="C16" s="1059" t="s">
        <v>164</v>
      </c>
      <c r="D16" s="373"/>
      <c r="E16" s="1040"/>
      <c r="F16" s="1040"/>
      <c r="G16" s="373"/>
      <c r="H16" s="373"/>
    </row>
    <row r="17" spans="1:8" s="280" customFormat="1" ht="14.1" customHeight="1">
      <c r="B17" s="1067">
        <v>0.20100000000000001</v>
      </c>
      <c r="C17" s="1059" t="s">
        <v>165</v>
      </c>
      <c r="D17" s="373"/>
      <c r="E17" s="1040"/>
      <c r="F17" s="1040"/>
      <c r="G17" s="1086"/>
      <c r="H17" s="1086"/>
    </row>
    <row r="18" spans="1:8" s="280" customFormat="1" ht="14.4" customHeight="1">
      <c r="A18" s="435"/>
      <c r="B18" s="608">
        <v>62</v>
      </c>
      <c r="C18" s="487" t="s">
        <v>777</v>
      </c>
      <c r="D18" s="376"/>
      <c r="E18" s="354"/>
      <c r="F18" s="946"/>
      <c r="G18" s="376"/>
      <c r="H18" s="376"/>
    </row>
    <row r="19" spans="1:8" s="280" customFormat="1" ht="26.4">
      <c r="A19" s="435"/>
      <c r="B19" s="1103" t="s">
        <v>197</v>
      </c>
      <c r="C19" s="1156" t="s">
        <v>778</v>
      </c>
      <c r="D19" s="354"/>
      <c r="E19" s="353"/>
      <c r="F19" s="354"/>
      <c r="G19" s="353">
        <v>233</v>
      </c>
      <c r="H19" s="353"/>
    </row>
    <row r="20" spans="1:8" s="280" customFormat="1" ht="14.4" customHeight="1">
      <c r="A20" s="607" t="s">
        <v>51</v>
      </c>
      <c r="B20" s="608">
        <v>62</v>
      </c>
      <c r="C20" s="487" t="s">
        <v>777</v>
      </c>
      <c r="D20" s="354"/>
      <c r="E20" s="351"/>
      <c r="F20" s="351"/>
      <c r="G20" s="351">
        <f t="shared" ref="G20" si="0">G19</f>
        <v>233</v>
      </c>
      <c r="H20" s="353"/>
    </row>
    <row r="21" spans="1:8" s="280" customFormat="1">
      <c r="A21" s="435"/>
      <c r="B21" s="472"/>
      <c r="C21" s="1063"/>
      <c r="D21" s="376"/>
      <c r="E21" s="946"/>
      <c r="F21" s="946"/>
      <c r="G21" s="376"/>
      <c r="H21" s="376"/>
    </row>
    <row r="22" spans="1:8" s="435" customFormat="1" ht="15" customHeight="1">
      <c r="B22" s="472">
        <v>63</v>
      </c>
      <c r="C22" s="1063" t="s">
        <v>114</v>
      </c>
      <c r="D22" s="481"/>
      <c r="E22" s="1019"/>
      <c r="F22" s="1019"/>
      <c r="G22" s="481"/>
      <c r="H22" s="481"/>
    </row>
    <row r="23" spans="1:8" s="435" customFormat="1" ht="15" customHeight="1">
      <c r="B23" s="1064" t="s">
        <v>779</v>
      </c>
      <c r="C23" s="1063" t="s">
        <v>397</v>
      </c>
      <c r="D23" s="376"/>
      <c r="E23" s="356"/>
      <c r="F23" s="1085"/>
      <c r="G23" s="1057">
        <v>10000</v>
      </c>
      <c r="H23" s="376"/>
    </row>
    <row r="24" spans="1:8" s="280" customFormat="1" ht="15" customHeight="1">
      <c r="A24" s="435" t="s">
        <v>51</v>
      </c>
      <c r="B24" s="472">
        <v>63</v>
      </c>
      <c r="C24" s="1063" t="s">
        <v>780</v>
      </c>
      <c r="D24" s="376"/>
      <c r="E24" s="356"/>
      <c r="F24" s="1085"/>
      <c r="G24" s="1057">
        <f>SUM(G23:G23)</f>
        <v>10000</v>
      </c>
      <c r="H24" s="376"/>
    </row>
    <row r="25" spans="1:8" s="280" customFormat="1" ht="15" customHeight="1">
      <c r="A25" s="435" t="s">
        <v>51</v>
      </c>
      <c r="B25" s="1160">
        <v>0.20100000000000001</v>
      </c>
      <c r="C25" s="1062" t="s">
        <v>165</v>
      </c>
      <c r="D25" s="376"/>
      <c r="E25" s="351"/>
      <c r="F25" s="351"/>
      <c r="G25" s="351">
        <f t="shared" ref="G25" si="1">G24+G20</f>
        <v>10233</v>
      </c>
      <c r="H25" s="376"/>
    </row>
    <row r="26" spans="1:8" s="280" customFormat="1" ht="15" customHeight="1">
      <c r="A26" s="1063" t="s">
        <v>51</v>
      </c>
      <c r="B26" s="1061">
        <v>3055</v>
      </c>
      <c r="C26" s="1062" t="s">
        <v>164</v>
      </c>
      <c r="D26" s="1057"/>
      <c r="E26" s="351"/>
      <c r="F26" s="1072"/>
      <c r="G26" s="1071">
        <f>G25</f>
        <v>10233</v>
      </c>
      <c r="H26" s="376"/>
    </row>
    <row r="27" spans="1:8" s="280" customFormat="1" ht="15" customHeight="1">
      <c r="A27" s="1102" t="s">
        <v>51</v>
      </c>
      <c r="B27" s="1069"/>
      <c r="C27" s="1070" t="s">
        <v>55</v>
      </c>
      <c r="D27" s="1071"/>
      <c r="E27" s="351"/>
      <c r="F27" s="1072"/>
      <c r="G27" s="1071">
        <f>G26</f>
        <v>10233</v>
      </c>
      <c r="H27" s="376"/>
    </row>
    <row r="28" spans="1:8" s="280" customFormat="1" ht="15" customHeight="1">
      <c r="A28" s="1102" t="s">
        <v>51</v>
      </c>
      <c r="B28" s="1069"/>
      <c r="C28" s="1070" t="s">
        <v>52</v>
      </c>
      <c r="D28" s="1106"/>
      <c r="E28" s="351"/>
      <c r="F28" s="351"/>
      <c r="G28" s="351">
        <f>G27</f>
        <v>10233</v>
      </c>
      <c r="H28" s="360"/>
    </row>
    <row r="29" spans="1:8" ht="15" customHeight="1">
      <c r="A29" s="407"/>
      <c r="B29" s="407"/>
      <c r="C29" s="407"/>
      <c r="D29" s="407"/>
      <c r="E29" s="407"/>
      <c r="F29" s="407"/>
      <c r="G29" s="407"/>
      <c r="H29" s="407"/>
    </row>
    <row r="30" spans="1:8">
      <c r="A30" s="1737"/>
      <c r="B30" s="1737"/>
      <c r="C30" s="1737"/>
      <c r="D30" s="402"/>
      <c r="E30" s="402"/>
      <c r="F30" s="308"/>
      <c r="G30" s="323"/>
      <c r="H30" s="323"/>
    </row>
    <row r="31" spans="1:8">
      <c r="A31" s="743"/>
      <c r="B31" s="1747"/>
      <c r="C31" s="1747"/>
      <c r="D31" s="1747"/>
      <c r="E31" s="1747"/>
      <c r="F31" s="1747"/>
      <c r="G31" s="1747"/>
      <c r="H31" s="903"/>
    </row>
    <row r="32" spans="1:8">
      <c r="A32" s="400"/>
      <c r="B32" s="475"/>
      <c r="C32" s="476"/>
      <c r="D32" s="402"/>
      <c r="E32" s="402"/>
      <c r="F32" s="308"/>
      <c r="G32" s="323"/>
      <c r="H32" s="323"/>
    </row>
    <row r="33" spans="1:8">
      <c r="A33" s="400"/>
      <c r="B33" s="475"/>
      <c r="C33" s="476"/>
      <c r="D33" s="402"/>
      <c r="E33" s="402"/>
      <c r="F33" s="308"/>
      <c r="G33" s="323"/>
      <c r="H33" s="323"/>
    </row>
    <row r="34" spans="1:8">
      <c r="A34" s="400"/>
      <c r="B34" s="475"/>
      <c r="C34" s="476"/>
      <c r="D34" s="402"/>
      <c r="E34" s="402"/>
      <c r="F34" s="308"/>
      <c r="G34" s="323"/>
      <c r="H34" s="323"/>
    </row>
    <row r="35" spans="1:8">
      <c r="A35" s="400"/>
      <c r="B35" s="475"/>
      <c r="C35" s="476"/>
      <c r="D35" s="402"/>
      <c r="E35" s="402"/>
      <c r="F35" s="308"/>
      <c r="G35" s="323"/>
      <c r="H35" s="323"/>
    </row>
    <row r="36" spans="1:8">
      <c r="A36" s="400"/>
      <c r="B36" s="475"/>
      <c r="C36" s="476"/>
      <c r="D36" s="402"/>
      <c r="E36" s="402"/>
      <c r="F36" s="308"/>
      <c r="G36" s="323"/>
      <c r="H36" s="323"/>
    </row>
    <row r="37" spans="1:8">
      <c r="A37" s="400"/>
      <c r="B37" s="475"/>
      <c r="C37" s="476"/>
      <c r="D37" s="402"/>
      <c r="E37" s="402"/>
      <c r="F37" s="308"/>
      <c r="G37" s="323"/>
      <c r="H37" s="323"/>
    </row>
    <row r="38" spans="1:8" s="400" customFormat="1">
      <c r="B38" s="475"/>
      <c r="C38" s="476"/>
      <c r="D38" s="402"/>
      <c r="E38" s="402"/>
      <c r="F38" s="308"/>
      <c r="G38" s="323"/>
      <c r="H38" s="323"/>
    </row>
    <row r="39" spans="1:8" s="400" customFormat="1">
      <c r="B39" s="475"/>
      <c r="C39" s="476"/>
      <c r="D39" s="402"/>
      <c r="E39" s="402"/>
      <c r="F39" s="308"/>
      <c r="G39" s="323"/>
      <c r="H39" s="323"/>
    </row>
    <row r="40" spans="1:8" s="400" customFormat="1">
      <c r="B40" s="475"/>
      <c r="C40" s="476"/>
      <c r="D40" s="402"/>
      <c r="E40" s="402"/>
      <c r="F40" s="308"/>
      <c r="G40" s="323"/>
      <c r="H40" s="323"/>
    </row>
    <row r="41" spans="1:8" s="400" customFormat="1">
      <c r="B41" s="475"/>
      <c r="C41" s="476"/>
      <c r="D41" s="402"/>
      <c r="E41" s="402"/>
      <c r="F41" s="308"/>
      <c r="G41" s="323"/>
      <c r="H41" s="323"/>
    </row>
    <row r="42" spans="1:8" s="400" customFormat="1">
      <c r="B42" s="475"/>
      <c r="C42" s="476"/>
      <c r="D42" s="1345"/>
      <c r="E42" s="613"/>
      <c r="F42" s="1345"/>
      <c r="G42" s="613"/>
      <c r="H42" s="613"/>
    </row>
    <row r="43" spans="1:8" s="400" customFormat="1">
      <c r="B43" s="475"/>
      <c r="C43" s="476"/>
      <c r="D43" s="402"/>
      <c r="E43" s="402"/>
      <c r="F43" s="308"/>
      <c r="G43" s="323"/>
      <c r="H43" s="323"/>
    </row>
    <row r="44" spans="1:8" s="400" customFormat="1" ht="0.75" customHeight="1">
      <c r="B44" s="475"/>
      <c r="C44" s="476"/>
      <c r="D44" s="402"/>
      <c r="E44" s="402"/>
    </row>
    <row r="45" spans="1:8" s="400" customFormat="1">
      <c r="B45" s="475"/>
      <c r="D45" s="406"/>
      <c r="E45" s="406"/>
      <c r="F45" s="308"/>
      <c r="G45" s="323"/>
      <c r="H45" s="323"/>
    </row>
    <row r="46" spans="1:8" s="400" customFormat="1">
      <c r="B46" s="475"/>
      <c r="D46" s="406"/>
      <c r="E46" s="406"/>
      <c r="F46" s="406"/>
      <c r="G46" s="406"/>
      <c r="H46" s="406"/>
    </row>
    <row r="47" spans="1:8" s="400" customFormat="1">
      <c r="B47" s="475"/>
      <c r="D47" s="313"/>
      <c r="E47" s="313"/>
      <c r="F47" s="313"/>
      <c r="G47" s="313"/>
      <c r="H47" s="313"/>
    </row>
    <row r="48" spans="1:8">
      <c r="D48" s="408"/>
      <c r="E48" s="408"/>
      <c r="F48" s="408"/>
      <c r="G48" s="408"/>
      <c r="H48" s="408"/>
    </row>
    <row r="49" spans="1:8">
      <c r="C49" s="404"/>
      <c r="D49" s="409"/>
      <c r="E49" s="409"/>
      <c r="F49" s="409"/>
      <c r="G49" s="409"/>
      <c r="H49" s="409"/>
    </row>
    <row r="50" spans="1:8">
      <c r="C50" s="404"/>
      <c r="F50" s="401"/>
      <c r="G50" s="401"/>
      <c r="H50" s="401"/>
    </row>
    <row r="51" spans="1:8">
      <c r="C51" s="404"/>
      <c r="F51" s="401"/>
      <c r="G51" s="401"/>
      <c r="H51" s="401"/>
    </row>
    <row r="52" spans="1:8">
      <c r="C52" s="404"/>
      <c r="F52" s="401"/>
      <c r="G52" s="401"/>
      <c r="H52" s="401"/>
    </row>
    <row r="53" spans="1:8">
      <c r="C53" s="404"/>
      <c r="F53" s="401"/>
      <c r="G53" s="401"/>
      <c r="H53" s="401"/>
    </row>
    <row r="54" spans="1:8">
      <c r="C54" s="404"/>
      <c r="F54" s="401"/>
      <c r="G54" s="401"/>
      <c r="H54" s="401"/>
    </row>
    <row r="55" spans="1:8">
      <c r="C55" s="404"/>
      <c r="F55" s="401"/>
      <c r="G55" s="401"/>
      <c r="H55" s="401"/>
    </row>
    <row r="63" spans="1:8">
      <c r="A63" s="1745"/>
      <c r="B63" s="1745"/>
      <c r="C63" s="1745"/>
    </row>
    <row r="69" spans="2:8">
      <c r="B69" s="403"/>
      <c r="F69" s="401"/>
      <c r="G69" s="401"/>
      <c r="H69" s="401"/>
    </row>
    <row r="75" spans="2:8">
      <c r="B75" s="403"/>
      <c r="C75" s="474"/>
    </row>
  </sheetData>
  <autoFilter ref="A14:H14"/>
  <mergeCells count="8">
    <mergeCell ref="A3:G3"/>
    <mergeCell ref="B4:G4"/>
    <mergeCell ref="B13:G13"/>
    <mergeCell ref="A1:G1"/>
    <mergeCell ref="A2:G2"/>
    <mergeCell ref="A63:C63"/>
    <mergeCell ref="A30:C30"/>
    <mergeCell ref="B31:G31"/>
  </mergeCells>
  <printOptions horizontalCentered="1"/>
  <pageMargins left="0.98425196850393704" right="0.98425196850393704" top="0.78740157480314965" bottom="3.9370078740157481" header="0.51181102362204722" footer="3.3464566929133861"/>
  <pageSetup paperSize="9" scale="93" firstPageNumber="62" orientation="portrait" blackAndWhite="1" useFirstPageNumber="1" r:id="rId1"/>
  <headerFooter alignWithMargins="0">
    <oddHeader xml:space="preserve">&amp;C   </oddHeader>
    <oddFooter>&amp;C&amp;"Times New Roman,Bold"  &amp;P</oddFooter>
  </headerFooter>
</worksheet>
</file>

<file path=xl/worksheets/sheet32.xml><?xml version="1.0" encoding="utf-8"?>
<worksheet xmlns="http://schemas.openxmlformats.org/spreadsheetml/2006/main" xmlns:r="http://schemas.openxmlformats.org/officeDocument/2006/relationships">
  <sheetPr syncVertical="1" syncRef="A70" transitionEvaluation="1" codeName="Sheet30">
    <tabColor rgb="FFC00000"/>
  </sheetPr>
  <dimension ref="A1:Q244"/>
  <sheetViews>
    <sheetView view="pageBreakPreview" topLeftCell="A70" zoomScale="110" zoomScaleSheetLayoutView="110" workbookViewId="0">
      <selection activeCell="A87" sqref="A87:XFD94"/>
    </sheetView>
  </sheetViews>
  <sheetFormatPr defaultColWidth="9.109375" defaultRowHeight="13.2"/>
  <cols>
    <col min="1" max="1" width="6.109375" style="1484" customWidth="1"/>
    <col min="2" max="2" width="7.33203125" style="100" customWidth="1"/>
    <col min="3" max="3" width="33.5546875" style="83" customWidth="1"/>
    <col min="4" max="4" width="7.6640625" style="97" customWidth="1"/>
    <col min="5" max="5" width="9.44140625" style="97" customWidth="1"/>
    <col min="6" max="6" width="10.44140625" style="83" customWidth="1"/>
    <col min="7" max="7" width="8.5546875" style="83" customWidth="1"/>
    <col min="8" max="8" width="2.6640625" style="83" customWidth="1"/>
    <col min="9" max="9" width="13" style="101" customWidth="1"/>
    <col min="10" max="11" width="12.44140625" style="101" customWidth="1"/>
    <col min="12" max="17" width="9.109375" style="101"/>
    <col min="18" max="16384" width="9.109375" style="83"/>
  </cols>
  <sheetData>
    <row r="1" spans="1:17">
      <c r="A1" s="1748" t="s">
        <v>64</v>
      </c>
      <c r="B1" s="1748"/>
      <c r="C1" s="1748"/>
      <c r="D1" s="1748"/>
      <c r="E1" s="1748"/>
      <c r="F1" s="1748"/>
      <c r="G1" s="1748"/>
      <c r="H1" s="1521"/>
      <c r="I1" s="83"/>
      <c r="J1" s="83"/>
      <c r="K1" s="83"/>
      <c r="L1" s="83"/>
      <c r="M1" s="83"/>
      <c r="N1" s="83"/>
      <c r="O1" s="83"/>
      <c r="P1" s="83"/>
      <c r="Q1" s="83"/>
    </row>
    <row r="2" spans="1:17">
      <c r="A2" s="1748" t="s">
        <v>874</v>
      </c>
      <c r="B2" s="1748"/>
      <c r="C2" s="1748"/>
      <c r="D2" s="1748"/>
      <c r="E2" s="1748"/>
      <c r="F2" s="1748"/>
      <c r="G2" s="1748"/>
      <c r="H2" s="1521"/>
      <c r="I2" s="83"/>
      <c r="J2" s="83"/>
      <c r="K2" s="83"/>
      <c r="L2" s="83"/>
      <c r="M2" s="83"/>
      <c r="N2" s="83"/>
      <c r="O2" s="83"/>
      <c r="P2" s="83"/>
      <c r="Q2" s="83"/>
    </row>
    <row r="3" spans="1:17">
      <c r="A3" s="1666" t="s">
        <v>875</v>
      </c>
      <c r="B3" s="1666"/>
      <c r="C3" s="1666"/>
      <c r="D3" s="1666"/>
      <c r="E3" s="1666"/>
      <c r="F3" s="1666"/>
      <c r="G3" s="1666"/>
      <c r="H3" s="1474"/>
      <c r="J3" s="83"/>
      <c r="K3" s="83"/>
      <c r="L3" s="83"/>
      <c r="M3" s="83"/>
      <c r="N3" s="83"/>
      <c r="O3" s="83"/>
      <c r="P3" s="83"/>
      <c r="Q3" s="83"/>
    </row>
    <row r="4" spans="1:17" ht="8.4" customHeight="1">
      <c r="A4" s="31"/>
      <c r="B4" s="1475"/>
      <c r="C4" s="1475"/>
      <c r="D4" s="1475"/>
      <c r="E4" s="1475"/>
      <c r="F4" s="1475"/>
      <c r="G4" s="1475"/>
      <c r="H4" s="1475"/>
      <c r="J4" s="83"/>
      <c r="K4" s="83"/>
      <c r="L4" s="83"/>
      <c r="M4" s="83"/>
      <c r="N4" s="83"/>
      <c r="O4" s="83"/>
      <c r="P4" s="83"/>
      <c r="Q4" s="83"/>
    </row>
    <row r="5" spans="1:17">
      <c r="A5" s="31"/>
      <c r="B5" s="27"/>
      <c r="C5" s="27"/>
      <c r="D5" s="33"/>
      <c r="E5" s="34" t="s">
        <v>4</v>
      </c>
      <c r="F5" s="34" t="s">
        <v>5</v>
      </c>
      <c r="G5" s="34" t="s">
        <v>110</v>
      </c>
      <c r="H5" s="30"/>
      <c r="J5" s="83"/>
      <c r="K5" s="83"/>
      <c r="L5" s="83"/>
      <c r="M5" s="83"/>
      <c r="N5" s="83"/>
      <c r="O5" s="83"/>
      <c r="P5" s="83"/>
      <c r="Q5" s="83"/>
    </row>
    <row r="6" spans="1:17">
      <c r="A6" s="31"/>
      <c r="B6" s="35" t="s">
        <v>6</v>
      </c>
      <c r="C6" s="27" t="s">
        <v>7</v>
      </c>
      <c r="D6" s="36" t="s">
        <v>52</v>
      </c>
      <c r="E6" s="29">
        <v>2475373</v>
      </c>
      <c r="F6" s="29">
        <v>250098</v>
      </c>
      <c r="G6" s="29">
        <f>SUM(E6:F6)</f>
        <v>2725471</v>
      </c>
      <c r="H6" s="29"/>
      <c r="J6" s="83"/>
      <c r="K6" s="83"/>
      <c r="L6" s="83"/>
      <c r="M6" s="83"/>
      <c r="N6" s="83"/>
      <c r="O6" s="83"/>
      <c r="P6" s="83"/>
      <c r="Q6" s="83"/>
    </row>
    <row r="7" spans="1:17" ht="10.95" customHeight="1">
      <c r="A7" s="31"/>
      <c r="B7" s="35" t="s">
        <v>8</v>
      </c>
      <c r="C7" s="37" t="s">
        <v>9</v>
      </c>
      <c r="D7" s="38"/>
      <c r="E7" s="30"/>
      <c r="F7" s="30"/>
      <c r="G7" s="30"/>
      <c r="H7" s="30"/>
      <c r="J7" s="83"/>
      <c r="K7" s="83"/>
      <c r="L7" s="83"/>
      <c r="M7" s="83"/>
      <c r="N7" s="83"/>
      <c r="O7" s="83"/>
      <c r="P7" s="83"/>
      <c r="Q7" s="83"/>
    </row>
    <row r="8" spans="1:17">
      <c r="A8" s="31"/>
      <c r="B8" s="35"/>
      <c r="C8" s="37" t="s">
        <v>106</v>
      </c>
      <c r="D8" s="38" t="s">
        <v>52</v>
      </c>
      <c r="E8" s="30">
        <f>G50</f>
        <v>20561</v>
      </c>
      <c r="F8" s="614">
        <f>G77</f>
        <v>20718</v>
      </c>
      <c r="G8" s="30">
        <f>SUM(E8:F8)</f>
        <v>41279</v>
      </c>
      <c r="H8" s="30"/>
      <c r="J8" s="83"/>
      <c r="K8" s="83"/>
      <c r="L8" s="83"/>
      <c r="M8" s="83"/>
      <c r="N8" s="83"/>
      <c r="O8" s="83"/>
      <c r="P8" s="83"/>
      <c r="Q8" s="83"/>
    </row>
    <row r="9" spans="1:17">
      <c r="A9" s="31"/>
      <c r="B9" s="39" t="s">
        <v>51</v>
      </c>
      <c r="C9" s="27" t="s">
        <v>20</v>
      </c>
      <c r="D9" s="40" t="s">
        <v>52</v>
      </c>
      <c r="E9" s="41">
        <f>SUM(E6:E8)</f>
        <v>2495934</v>
      </c>
      <c r="F9" s="41">
        <f>SUM(F6:F8)</f>
        <v>270816</v>
      </c>
      <c r="G9" s="41">
        <f>SUM(E9:F9)</f>
        <v>2766750</v>
      </c>
      <c r="H9" s="29"/>
      <c r="J9" s="83"/>
      <c r="K9" s="83"/>
      <c r="L9" s="83"/>
      <c r="M9" s="83"/>
      <c r="N9" s="83"/>
      <c r="O9" s="83"/>
      <c r="P9" s="83"/>
      <c r="Q9" s="83"/>
    </row>
    <row r="10" spans="1:17">
      <c r="A10" s="31"/>
      <c r="B10" s="35"/>
      <c r="C10" s="27"/>
      <c r="D10" s="28"/>
      <c r="E10" s="28"/>
      <c r="F10" s="36"/>
      <c r="G10" s="28"/>
      <c r="H10" s="28"/>
      <c r="J10" s="83"/>
      <c r="K10" s="83"/>
      <c r="L10" s="83"/>
      <c r="M10" s="83"/>
      <c r="N10" s="83"/>
      <c r="O10" s="83"/>
      <c r="P10" s="83"/>
      <c r="Q10" s="83"/>
    </row>
    <row r="11" spans="1:17">
      <c r="A11" s="31"/>
      <c r="B11" s="35" t="s">
        <v>21</v>
      </c>
      <c r="C11" s="27" t="s">
        <v>22</v>
      </c>
      <c r="D11" s="27"/>
      <c r="E11" s="27"/>
      <c r="F11" s="42"/>
      <c r="G11" s="27"/>
      <c r="H11" s="27"/>
      <c r="J11" s="83"/>
      <c r="K11" s="83"/>
      <c r="L11" s="83"/>
      <c r="M11" s="83"/>
      <c r="N11" s="83"/>
      <c r="O11" s="83"/>
      <c r="P11" s="83"/>
      <c r="Q11" s="83"/>
    </row>
    <row r="12" spans="1:17" s="1" customFormat="1" ht="6.6" customHeight="1">
      <c r="A12" s="29"/>
      <c r="B12" s="619"/>
      <c r="C12" s="619"/>
      <c r="D12" s="619"/>
      <c r="E12" s="619"/>
      <c r="F12" s="619"/>
      <c r="G12" s="619"/>
      <c r="H12" s="619"/>
    </row>
    <row r="13" spans="1:17" s="1" customFormat="1" ht="13.8" thickBot="1">
      <c r="A13" s="43"/>
      <c r="B13" s="1476"/>
      <c r="C13" s="1476"/>
      <c r="D13" s="1476"/>
      <c r="E13" s="1476"/>
      <c r="F13" s="1476"/>
      <c r="G13" s="1476" t="s">
        <v>98</v>
      </c>
      <c r="H13" s="619"/>
    </row>
    <row r="14" spans="1:17" s="1" customFormat="1" ht="14.4" thickTop="1" thickBot="1">
      <c r="A14" s="43"/>
      <c r="B14" s="281"/>
      <c r="C14" s="281" t="s">
        <v>23</v>
      </c>
      <c r="D14" s="281"/>
      <c r="E14" s="281"/>
      <c r="F14" s="281"/>
      <c r="G14" s="44" t="s">
        <v>110</v>
      </c>
      <c r="H14" s="30"/>
    </row>
    <row r="15" spans="1:17" ht="13.95" customHeight="1" thickTop="1">
      <c r="A15" s="1479"/>
      <c r="B15" s="85"/>
      <c r="C15" s="92" t="s">
        <v>55</v>
      </c>
      <c r="D15" s="89"/>
      <c r="E15" s="805"/>
      <c r="F15" s="805"/>
      <c r="G15" s="89"/>
      <c r="H15" s="89"/>
      <c r="L15" s="83"/>
      <c r="M15" s="83"/>
      <c r="N15" s="83"/>
      <c r="O15" s="83"/>
      <c r="P15" s="83"/>
      <c r="Q15" s="83"/>
    </row>
    <row r="16" spans="1:17" ht="13.95" customHeight="1">
      <c r="A16" s="1479" t="s">
        <v>56</v>
      </c>
      <c r="B16" s="91">
        <v>2235</v>
      </c>
      <c r="C16" s="92" t="s">
        <v>208</v>
      </c>
      <c r="D16" s="124"/>
      <c r="E16" s="742"/>
      <c r="F16" s="742"/>
      <c r="G16" s="124"/>
      <c r="H16" s="124"/>
      <c r="I16" s="83"/>
      <c r="J16" s="83"/>
      <c r="K16" s="83"/>
      <c r="L16" s="83"/>
      <c r="M16" s="83"/>
      <c r="N16" s="83"/>
      <c r="O16" s="83"/>
      <c r="P16" s="83"/>
      <c r="Q16" s="83"/>
    </row>
    <row r="17" spans="1:17" ht="13.95" customHeight="1">
      <c r="A17" s="1479"/>
      <c r="B17" s="111">
        <v>2</v>
      </c>
      <c r="C17" s="1485" t="s">
        <v>269</v>
      </c>
      <c r="D17" s="124"/>
      <c r="E17" s="742"/>
      <c r="F17" s="742"/>
      <c r="G17" s="124"/>
      <c r="H17" s="124"/>
      <c r="I17" s="83"/>
      <c r="J17" s="83"/>
      <c r="K17" s="83"/>
      <c r="L17" s="83"/>
      <c r="M17" s="83"/>
      <c r="N17" s="83"/>
      <c r="O17" s="83"/>
      <c r="P17" s="83"/>
      <c r="Q17" s="83"/>
    </row>
    <row r="18" spans="1:17" ht="13.95" customHeight="1">
      <c r="A18" s="1479"/>
      <c r="B18" s="112">
        <v>2.0009999999999999</v>
      </c>
      <c r="C18" s="92" t="s">
        <v>31</v>
      </c>
      <c r="D18" s="124"/>
      <c r="E18" s="742"/>
      <c r="F18" s="742"/>
      <c r="G18" s="124"/>
      <c r="H18" s="124"/>
      <c r="I18" s="83"/>
      <c r="J18" s="83"/>
      <c r="K18" s="83"/>
      <c r="L18" s="83"/>
      <c r="M18" s="83"/>
      <c r="N18" s="83"/>
      <c r="O18" s="83"/>
      <c r="P18" s="83"/>
      <c r="Q18" s="83"/>
    </row>
    <row r="19" spans="1:17" ht="13.95" customHeight="1">
      <c r="B19" s="100">
        <v>39</v>
      </c>
      <c r="C19" s="126" t="s">
        <v>270</v>
      </c>
      <c r="D19" s="124"/>
      <c r="E19" s="863"/>
      <c r="F19" s="863"/>
      <c r="G19" s="95"/>
      <c r="H19" s="95"/>
      <c r="I19" s="83"/>
      <c r="J19" s="83"/>
      <c r="K19" s="83"/>
      <c r="L19" s="83"/>
      <c r="M19" s="83"/>
      <c r="N19" s="83"/>
      <c r="O19" s="83"/>
      <c r="P19" s="83"/>
      <c r="Q19" s="83"/>
    </row>
    <row r="20" spans="1:17" ht="13.95" customHeight="1">
      <c r="A20" s="1479"/>
      <c r="B20" s="85">
        <v>61</v>
      </c>
      <c r="C20" s="1485" t="s">
        <v>271</v>
      </c>
      <c r="D20" s="124"/>
      <c r="E20" s="742"/>
      <c r="F20" s="742"/>
      <c r="G20" s="124"/>
      <c r="H20" s="124"/>
      <c r="I20" s="83"/>
      <c r="J20" s="83"/>
      <c r="K20" s="83"/>
      <c r="L20" s="83"/>
      <c r="M20" s="83"/>
      <c r="N20" s="83"/>
      <c r="O20" s="83"/>
      <c r="P20" s="83"/>
      <c r="Q20" s="83"/>
    </row>
    <row r="21" spans="1:17" ht="13.95" customHeight="1">
      <c r="A21" s="1479"/>
      <c r="B21" s="117" t="s">
        <v>967</v>
      </c>
      <c r="C21" s="1485" t="s">
        <v>361</v>
      </c>
      <c r="D21" s="287"/>
      <c r="E21" s="365"/>
      <c r="F21" s="290"/>
      <c r="G21" s="291">
        <v>12000</v>
      </c>
      <c r="H21" s="285"/>
      <c r="I21" s="83"/>
      <c r="J21" s="83"/>
      <c r="K21" s="83"/>
      <c r="L21" s="83"/>
      <c r="M21" s="83"/>
      <c r="N21" s="83"/>
      <c r="O21" s="83"/>
      <c r="P21" s="83"/>
      <c r="Q21" s="83"/>
    </row>
    <row r="22" spans="1:17" ht="13.95" customHeight="1">
      <c r="A22" s="1479" t="s">
        <v>51</v>
      </c>
      <c r="B22" s="85">
        <v>61</v>
      </c>
      <c r="C22" s="1485" t="s">
        <v>271</v>
      </c>
      <c r="D22" s="330"/>
      <c r="E22" s="365"/>
      <c r="F22" s="331"/>
      <c r="G22" s="365">
        <f>G21</f>
        <v>12000</v>
      </c>
      <c r="H22" s="334"/>
      <c r="I22" s="83"/>
      <c r="J22" s="83"/>
      <c r="K22" s="83"/>
      <c r="L22" s="83"/>
      <c r="M22" s="83"/>
      <c r="N22" s="83"/>
      <c r="O22" s="83"/>
      <c r="P22" s="83"/>
      <c r="Q22" s="83"/>
    </row>
    <row r="23" spans="1:17" ht="13.95" customHeight="1">
      <c r="A23" s="1479" t="s">
        <v>51</v>
      </c>
      <c r="B23" s="85">
        <v>39</v>
      </c>
      <c r="C23" s="1485" t="s">
        <v>270</v>
      </c>
      <c r="D23" s="334"/>
      <c r="E23" s="366"/>
      <c r="F23" s="366"/>
      <c r="G23" s="366">
        <f t="shared" ref="G23" si="0">G22</f>
        <v>12000</v>
      </c>
      <c r="H23" s="334"/>
      <c r="I23" s="83"/>
      <c r="J23" s="83"/>
      <c r="K23" s="83"/>
      <c r="L23" s="83"/>
      <c r="M23" s="83"/>
      <c r="N23" s="83"/>
      <c r="O23" s="83"/>
      <c r="P23" s="83"/>
      <c r="Q23" s="83"/>
    </row>
    <row r="24" spans="1:17" ht="13.95" customHeight="1">
      <c r="A24" s="1479" t="s">
        <v>51</v>
      </c>
      <c r="B24" s="112">
        <v>2.0009999999999999</v>
      </c>
      <c r="C24" s="92" t="s">
        <v>31</v>
      </c>
      <c r="D24" s="89"/>
      <c r="E24" s="288"/>
      <c r="F24" s="810"/>
      <c r="G24" s="128">
        <f t="shared" ref="G24" si="1">G23</f>
        <v>12000</v>
      </c>
      <c r="H24" s="89"/>
      <c r="I24" s="83"/>
      <c r="J24" s="83"/>
      <c r="K24" s="83"/>
      <c r="L24" s="83"/>
      <c r="M24" s="83"/>
      <c r="N24" s="83"/>
      <c r="O24" s="83"/>
      <c r="P24" s="83"/>
      <c r="Q24" s="83"/>
    </row>
    <row r="25" spans="1:17" ht="10.199999999999999" customHeight="1">
      <c r="A25" s="1479"/>
      <c r="B25" s="1009"/>
      <c r="C25" s="92"/>
      <c r="D25" s="89"/>
      <c r="E25" s="805"/>
      <c r="F25" s="805"/>
      <c r="G25" s="89"/>
      <c r="H25" s="89"/>
      <c r="I25" s="83"/>
      <c r="J25" s="83"/>
      <c r="K25" s="83"/>
      <c r="L25" s="83"/>
      <c r="M25" s="83"/>
      <c r="N25" s="83"/>
      <c r="O25" s="83"/>
      <c r="P25" s="83"/>
      <c r="Q25" s="83"/>
    </row>
    <row r="26" spans="1:17" ht="13.95" customHeight="1">
      <c r="B26" s="934">
        <v>2.101</v>
      </c>
      <c r="C26" s="125" t="s">
        <v>781</v>
      </c>
      <c r="D26" s="124"/>
      <c r="E26" s="863"/>
      <c r="F26" s="863"/>
      <c r="G26" s="95"/>
      <c r="H26" s="95"/>
      <c r="I26" s="83"/>
      <c r="J26" s="83"/>
      <c r="K26" s="83"/>
      <c r="L26" s="83"/>
      <c r="M26" s="83"/>
      <c r="N26" s="83"/>
      <c r="O26" s="83"/>
      <c r="P26" s="83"/>
      <c r="Q26" s="83"/>
    </row>
    <row r="27" spans="1:17" ht="13.95" customHeight="1">
      <c r="B27" s="206">
        <v>60</v>
      </c>
      <c r="C27" s="126" t="s">
        <v>782</v>
      </c>
      <c r="D27" s="124"/>
      <c r="E27" s="863"/>
      <c r="F27" s="863"/>
      <c r="G27" s="95"/>
      <c r="H27" s="95"/>
      <c r="I27" s="83"/>
      <c r="J27" s="83"/>
      <c r="K27" s="83"/>
      <c r="L27" s="83"/>
      <c r="M27" s="83"/>
      <c r="N27" s="83"/>
      <c r="O27" s="83"/>
      <c r="P27" s="83"/>
      <c r="Q27" s="83"/>
    </row>
    <row r="28" spans="1:17" ht="13.95" customHeight="1">
      <c r="A28" s="85" t="s">
        <v>307</v>
      </c>
      <c r="B28" s="117" t="s">
        <v>431</v>
      </c>
      <c r="C28" s="1485" t="s">
        <v>972</v>
      </c>
      <c r="D28" s="287"/>
      <c r="E28" s="334"/>
      <c r="F28" s="330"/>
      <c r="G28" s="285">
        <v>3000</v>
      </c>
      <c r="H28" s="285"/>
      <c r="I28" s="83"/>
      <c r="J28" s="83"/>
      <c r="K28" s="83"/>
      <c r="L28" s="83"/>
      <c r="M28" s="83"/>
      <c r="N28" s="83"/>
      <c r="O28" s="83"/>
      <c r="P28" s="83"/>
      <c r="Q28" s="83"/>
    </row>
    <row r="29" spans="1:17" ht="13.95" customHeight="1">
      <c r="A29" s="1479" t="s">
        <v>51</v>
      </c>
      <c r="B29" s="85">
        <v>60</v>
      </c>
      <c r="C29" s="1485" t="s">
        <v>782</v>
      </c>
      <c r="D29" s="334"/>
      <c r="E29" s="366"/>
      <c r="F29" s="366"/>
      <c r="G29" s="366">
        <f>SUM(G28:G28)</f>
        <v>3000</v>
      </c>
      <c r="H29" s="334"/>
      <c r="I29" s="83"/>
      <c r="J29" s="83"/>
      <c r="K29" s="83"/>
      <c r="L29" s="83"/>
      <c r="M29" s="83"/>
      <c r="N29" s="83"/>
      <c r="O29" s="83"/>
      <c r="P29" s="83"/>
      <c r="Q29" s="83"/>
    </row>
    <row r="30" spans="1:17" ht="13.95" customHeight="1">
      <c r="A30" s="1479" t="s">
        <v>51</v>
      </c>
      <c r="B30" s="112">
        <v>2.101</v>
      </c>
      <c r="C30" s="125" t="s">
        <v>781</v>
      </c>
      <c r="D30" s="89"/>
      <c r="E30" s="288"/>
      <c r="F30" s="810"/>
      <c r="G30" s="128">
        <f t="shared" ref="G30" si="2">G29</f>
        <v>3000</v>
      </c>
      <c r="H30" s="89"/>
      <c r="I30" s="83"/>
      <c r="J30" s="83"/>
      <c r="K30" s="83"/>
      <c r="L30" s="83"/>
      <c r="M30" s="83"/>
      <c r="N30" s="83"/>
      <c r="O30" s="83"/>
      <c r="P30" s="83"/>
      <c r="Q30" s="83"/>
    </row>
    <row r="31" spans="1:17" ht="10.199999999999999" customHeight="1">
      <c r="A31" s="1479"/>
      <c r="B31" s="112"/>
      <c r="C31" s="92"/>
      <c r="D31" s="89"/>
      <c r="E31" s="287"/>
      <c r="F31" s="805"/>
      <c r="G31" s="89"/>
      <c r="H31" s="89"/>
      <c r="I31" s="83"/>
      <c r="J31" s="83"/>
      <c r="K31" s="83"/>
      <c r="L31" s="83"/>
      <c r="M31" s="83"/>
      <c r="N31" s="83"/>
      <c r="O31" s="83"/>
      <c r="P31" s="83"/>
      <c r="Q31" s="83"/>
    </row>
    <row r="32" spans="1:17" ht="14.4" customHeight="1">
      <c r="A32" s="1479"/>
      <c r="B32" s="112">
        <v>2.1019999999999999</v>
      </c>
      <c r="C32" s="92" t="s">
        <v>272</v>
      </c>
      <c r="D32" s="124"/>
      <c r="E32" s="863"/>
      <c r="F32" s="742"/>
      <c r="G32" s="124"/>
      <c r="H32" s="124"/>
      <c r="I32" s="83"/>
      <c r="J32" s="83"/>
      <c r="K32" s="83"/>
      <c r="L32" s="83"/>
      <c r="M32" s="83"/>
      <c r="N32" s="83"/>
      <c r="O32" s="83"/>
      <c r="P32" s="83"/>
      <c r="Q32" s="83"/>
    </row>
    <row r="33" spans="1:17" ht="14.1" customHeight="1">
      <c r="B33" s="100">
        <v>62</v>
      </c>
      <c r="C33" s="126" t="s">
        <v>783</v>
      </c>
      <c r="D33" s="89"/>
      <c r="E33" s="805"/>
      <c r="F33" s="805"/>
      <c r="G33" s="89"/>
      <c r="H33" s="89"/>
      <c r="I33" s="83"/>
      <c r="J33" s="83"/>
      <c r="K33" s="83"/>
      <c r="L33" s="83"/>
      <c r="M33" s="83"/>
      <c r="N33" s="83"/>
      <c r="O33" s="83"/>
      <c r="P33" s="83"/>
      <c r="Q33" s="83"/>
    </row>
    <row r="34" spans="1:17" ht="26.4">
      <c r="A34" s="1479"/>
      <c r="B34" s="117" t="s">
        <v>251</v>
      </c>
      <c r="C34" s="1485" t="s">
        <v>784</v>
      </c>
      <c r="D34" s="285"/>
      <c r="E34" s="334"/>
      <c r="F34" s="330"/>
      <c r="G34" s="285">
        <v>1500</v>
      </c>
      <c r="H34" s="285"/>
      <c r="I34" s="83"/>
      <c r="J34" s="83"/>
      <c r="K34" s="83"/>
      <c r="L34" s="83"/>
      <c r="M34" s="83"/>
      <c r="N34" s="83"/>
      <c r="O34" s="83"/>
      <c r="P34" s="83"/>
      <c r="Q34" s="83"/>
    </row>
    <row r="35" spans="1:17" ht="13.95" customHeight="1">
      <c r="A35" s="85" t="s">
        <v>307</v>
      </c>
      <c r="B35" s="117" t="s">
        <v>211</v>
      </c>
      <c r="C35" s="1706" t="s">
        <v>1055</v>
      </c>
      <c r="D35" s="1706"/>
      <c r="E35" s="334"/>
      <c r="F35" s="330"/>
      <c r="G35" s="285">
        <v>1561</v>
      </c>
      <c r="H35" s="285"/>
      <c r="I35" s="83"/>
      <c r="J35" s="83"/>
      <c r="K35" s="83"/>
      <c r="L35" s="83"/>
      <c r="M35" s="83"/>
      <c r="N35" s="83"/>
      <c r="O35" s="83"/>
      <c r="P35" s="83"/>
      <c r="Q35" s="83"/>
    </row>
    <row r="36" spans="1:17" ht="14.1" customHeight="1">
      <c r="A36" s="1553" t="s">
        <v>51</v>
      </c>
      <c r="B36" s="85">
        <v>62</v>
      </c>
      <c r="C36" s="1559" t="s">
        <v>783</v>
      </c>
      <c r="D36" s="124"/>
      <c r="E36" s="366"/>
      <c r="F36" s="366"/>
      <c r="G36" s="366">
        <f t="shared" ref="G36" si="3">SUM(G34:G35)</f>
        <v>3061</v>
      </c>
      <c r="H36" s="124"/>
      <c r="I36" s="83"/>
      <c r="J36" s="83"/>
      <c r="K36" s="83"/>
      <c r="L36" s="83"/>
      <c r="M36" s="83"/>
      <c r="N36" s="83"/>
      <c r="O36" s="83"/>
      <c r="P36" s="83"/>
      <c r="Q36" s="83"/>
    </row>
    <row r="37" spans="1:17" ht="10.199999999999999" customHeight="1">
      <c r="A37" s="1553"/>
      <c r="B37" s="85"/>
      <c r="C37" s="1559"/>
      <c r="D37" s="124"/>
      <c r="E37" s="742"/>
      <c r="F37" s="742"/>
      <c r="G37" s="124"/>
      <c r="H37" s="124"/>
      <c r="I37" s="83"/>
      <c r="J37" s="83"/>
      <c r="K37" s="83"/>
      <c r="L37" s="83"/>
      <c r="M37" s="83"/>
      <c r="N37" s="83"/>
      <c r="O37" s="83"/>
      <c r="P37" s="83"/>
      <c r="Q37" s="83"/>
    </row>
    <row r="38" spans="1:17" ht="26.4">
      <c r="A38" s="1553"/>
      <c r="B38" s="85">
        <v>64</v>
      </c>
      <c r="C38" s="1559" t="s">
        <v>785</v>
      </c>
      <c r="D38" s="1301"/>
      <c r="E38" s="330"/>
      <c r="F38" s="330"/>
      <c r="G38" s="334"/>
      <c r="H38" s="334"/>
      <c r="I38" s="83"/>
      <c r="J38" s="83"/>
      <c r="K38" s="83"/>
      <c r="L38" s="83"/>
      <c r="M38" s="83"/>
      <c r="N38" s="83"/>
      <c r="O38" s="83"/>
      <c r="P38" s="83"/>
      <c r="Q38" s="83"/>
    </row>
    <row r="39" spans="1:17" ht="14.1" customHeight="1">
      <c r="A39" s="1553"/>
      <c r="B39" s="117" t="s">
        <v>623</v>
      </c>
      <c r="C39" s="1559" t="s">
        <v>945</v>
      </c>
      <c r="D39" s="330"/>
      <c r="E39" s="334"/>
      <c r="F39" s="330"/>
      <c r="G39" s="334">
        <v>1000</v>
      </c>
      <c r="H39" s="334"/>
      <c r="I39" s="83"/>
      <c r="J39" s="83"/>
      <c r="K39" s="83"/>
      <c r="L39" s="83"/>
      <c r="M39" s="83"/>
      <c r="N39" s="83"/>
      <c r="O39" s="83"/>
      <c r="P39" s="83"/>
      <c r="Q39" s="83"/>
    </row>
    <row r="40" spans="1:17" ht="26.4">
      <c r="A40" s="1479" t="s">
        <v>51</v>
      </c>
      <c r="B40" s="85">
        <v>64</v>
      </c>
      <c r="C40" s="1485" t="s">
        <v>785</v>
      </c>
      <c r="D40" s="330"/>
      <c r="E40" s="366"/>
      <c r="F40" s="366"/>
      <c r="G40" s="366">
        <f>SUM(G39:G39)</f>
        <v>1000</v>
      </c>
      <c r="H40" s="334"/>
      <c r="I40" s="83"/>
      <c r="J40" s="83"/>
      <c r="K40" s="83"/>
      <c r="L40" s="83"/>
      <c r="M40" s="83"/>
      <c r="N40" s="83"/>
      <c r="O40" s="83"/>
      <c r="P40" s="83"/>
      <c r="Q40" s="83"/>
    </row>
    <row r="41" spans="1:17" ht="13.95" customHeight="1">
      <c r="A41" s="94" t="s">
        <v>51</v>
      </c>
      <c r="B41" s="1073">
        <v>2.1019999999999999</v>
      </c>
      <c r="C41" s="99" t="s">
        <v>272</v>
      </c>
      <c r="D41" s="178"/>
      <c r="E41" s="178"/>
      <c r="F41" s="178"/>
      <c r="G41" s="178">
        <f>G36+G40</f>
        <v>4061</v>
      </c>
      <c r="H41" s="89"/>
      <c r="I41" s="83"/>
      <c r="J41" s="83"/>
      <c r="K41" s="83"/>
      <c r="L41" s="83"/>
      <c r="M41" s="83"/>
      <c r="N41" s="83"/>
      <c r="O41" s="83"/>
      <c r="P41" s="83"/>
      <c r="Q41" s="83"/>
    </row>
    <row r="42" spans="1:17" ht="12" hidden="1" customHeight="1">
      <c r="A42" s="1479"/>
      <c r="B42" s="1077"/>
      <c r="C42" s="92"/>
      <c r="D42" s="89"/>
      <c r="E42" s="805"/>
      <c r="F42" s="805"/>
      <c r="G42" s="89"/>
      <c r="H42" s="89"/>
      <c r="L42" s="83"/>
      <c r="M42" s="83"/>
      <c r="N42" s="83"/>
      <c r="O42" s="83"/>
      <c r="P42" s="83"/>
      <c r="Q42" s="83"/>
    </row>
    <row r="43" spans="1:17" ht="13.95" customHeight="1">
      <c r="A43" s="1479"/>
      <c r="B43" s="112">
        <v>2.8</v>
      </c>
      <c r="C43" s="92" t="s">
        <v>17</v>
      </c>
      <c r="D43" s="124"/>
      <c r="E43" s="742"/>
      <c r="F43" s="742"/>
      <c r="G43" s="124"/>
      <c r="H43" s="124"/>
      <c r="I43" s="83"/>
      <c r="J43" s="83"/>
      <c r="K43" s="83"/>
      <c r="L43" s="83"/>
      <c r="M43" s="83"/>
      <c r="N43" s="83"/>
      <c r="O43" s="83"/>
      <c r="P43" s="83"/>
      <c r="Q43" s="83"/>
    </row>
    <row r="44" spans="1:17" ht="13.95" customHeight="1">
      <c r="A44" s="1479"/>
      <c r="B44" s="85">
        <v>70</v>
      </c>
      <c r="C44" s="1485" t="s">
        <v>786</v>
      </c>
      <c r="D44" s="89"/>
      <c r="E44" s="805"/>
      <c r="F44" s="805"/>
      <c r="G44" s="89"/>
      <c r="H44" s="89"/>
      <c r="I44" s="83"/>
      <c r="J44" s="83"/>
      <c r="K44" s="83"/>
      <c r="L44" s="83"/>
      <c r="M44" s="83"/>
      <c r="N44" s="83"/>
      <c r="O44" s="83"/>
      <c r="P44" s="83"/>
      <c r="Q44" s="83"/>
    </row>
    <row r="45" spans="1:17" ht="13.95" customHeight="1">
      <c r="A45" s="1479"/>
      <c r="B45" s="117" t="s">
        <v>420</v>
      </c>
      <c r="C45" s="1485" t="s">
        <v>492</v>
      </c>
      <c r="D45" s="89"/>
      <c r="E45" s="291"/>
      <c r="F45" s="931"/>
      <c r="G45" s="178">
        <v>1500</v>
      </c>
      <c r="H45" s="89"/>
      <c r="I45" s="83"/>
      <c r="J45" s="83"/>
      <c r="K45" s="83"/>
      <c r="L45" s="83"/>
      <c r="M45" s="83"/>
      <c r="N45" s="83"/>
      <c r="O45" s="83"/>
      <c r="P45" s="83"/>
      <c r="Q45" s="83"/>
    </row>
    <row r="46" spans="1:17" ht="13.95" customHeight="1">
      <c r="A46" s="1484" t="s">
        <v>51</v>
      </c>
      <c r="B46" s="100">
        <v>70</v>
      </c>
      <c r="C46" s="1485" t="s">
        <v>786</v>
      </c>
      <c r="D46" s="89"/>
      <c r="E46" s="291"/>
      <c r="F46" s="931"/>
      <c r="G46" s="178">
        <f>G45</f>
        <v>1500</v>
      </c>
      <c r="H46" s="89"/>
      <c r="I46" s="83"/>
      <c r="J46" s="83"/>
      <c r="K46" s="83"/>
      <c r="L46" s="83"/>
      <c r="M46" s="83"/>
      <c r="N46" s="83"/>
      <c r="O46" s="83"/>
      <c r="P46" s="83"/>
      <c r="Q46" s="83"/>
    </row>
    <row r="47" spans="1:17" ht="13.95" customHeight="1">
      <c r="A47" s="1479" t="s">
        <v>51</v>
      </c>
      <c r="B47" s="112">
        <v>2.8</v>
      </c>
      <c r="C47" s="92" t="s">
        <v>17</v>
      </c>
      <c r="D47" s="285"/>
      <c r="E47" s="288"/>
      <c r="F47" s="288"/>
      <c r="G47" s="288">
        <f t="shared" ref="G47" si="4">G46</f>
        <v>1500</v>
      </c>
      <c r="H47" s="285"/>
      <c r="I47" s="83"/>
      <c r="J47" s="83"/>
      <c r="K47" s="83"/>
      <c r="L47" s="83"/>
      <c r="M47" s="83"/>
      <c r="N47" s="83"/>
      <c r="O47" s="83"/>
      <c r="P47" s="83"/>
      <c r="Q47" s="83"/>
    </row>
    <row r="48" spans="1:17" ht="13.95" customHeight="1">
      <c r="A48" s="1479" t="s">
        <v>51</v>
      </c>
      <c r="B48" s="111">
        <v>2</v>
      </c>
      <c r="C48" s="1485" t="s">
        <v>269</v>
      </c>
      <c r="D48" s="285"/>
      <c r="E48" s="288"/>
      <c r="F48" s="288"/>
      <c r="G48" s="288">
        <f>G47+G41+G30+G24</f>
        <v>20561</v>
      </c>
      <c r="H48" s="285"/>
      <c r="I48" s="83"/>
      <c r="J48" s="83"/>
      <c r="K48" s="83"/>
      <c r="L48" s="83"/>
      <c r="M48" s="83"/>
      <c r="N48" s="83"/>
      <c r="O48" s="83"/>
      <c r="P48" s="83"/>
      <c r="Q48" s="83"/>
    </row>
    <row r="49" spans="1:17" ht="13.95" customHeight="1">
      <c r="A49" s="1479" t="s">
        <v>51</v>
      </c>
      <c r="B49" s="91">
        <v>2235</v>
      </c>
      <c r="C49" s="92" t="s">
        <v>208</v>
      </c>
      <c r="D49" s="89"/>
      <c r="E49" s="288"/>
      <c r="F49" s="288"/>
      <c r="G49" s="288">
        <f t="shared" ref="G49" si="5">G48</f>
        <v>20561</v>
      </c>
      <c r="H49" s="89"/>
      <c r="I49" s="83"/>
      <c r="J49" s="83"/>
      <c r="K49" s="83"/>
      <c r="L49" s="83"/>
      <c r="M49" s="83"/>
      <c r="N49" s="83"/>
      <c r="O49" s="83"/>
      <c r="P49" s="83"/>
      <c r="Q49" s="83"/>
    </row>
    <row r="50" spans="1:17" ht="13.95" customHeight="1">
      <c r="A50" s="102" t="s">
        <v>51</v>
      </c>
      <c r="B50" s="116"/>
      <c r="C50" s="103" t="s">
        <v>55</v>
      </c>
      <c r="D50" s="128"/>
      <c r="E50" s="128"/>
      <c r="F50" s="128"/>
      <c r="G50" s="128">
        <f t="shared" ref="G50" si="6">G49</f>
        <v>20561</v>
      </c>
      <c r="H50" s="89"/>
      <c r="I50" s="83"/>
      <c r="J50" s="83"/>
      <c r="K50" s="83"/>
      <c r="L50" s="83"/>
      <c r="M50" s="83"/>
      <c r="N50" s="83"/>
      <c r="O50" s="83"/>
      <c r="P50" s="83"/>
      <c r="Q50" s="83"/>
    </row>
    <row r="51" spans="1:17" ht="10.199999999999999" customHeight="1">
      <c r="C51" s="1522"/>
      <c r="D51" s="95"/>
      <c r="E51" s="863"/>
      <c r="F51" s="863"/>
      <c r="G51" s="95"/>
      <c r="H51" s="95"/>
      <c r="I51" s="83"/>
      <c r="J51" s="83"/>
      <c r="K51" s="83"/>
      <c r="L51" s="83"/>
      <c r="M51" s="83"/>
      <c r="N51" s="83"/>
      <c r="O51" s="83"/>
      <c r="P51" s="83"/>
      <c r="Q51" s="83"/>
    </row>
    <row r="52" spans="1:17" ht="13.95" customHeight="1">
      <c r="C52" s="125" t="s">
        <v>11</v>
      </c>
      <c r="D52" s="124"/>
      <c r="E52" s="742"/>
      <c r="F52" s="742"/>
      <c r="G52" s="124"/>
      <c r="H52" s="124"/>
      <c r="I52" s="83"/>
      <c r="J52" s="83"/>
      <c r="K52" s="83"/>
      <c r="L52" s="83"/>
      <c r="M52" s="83"/>
      <c r="N52" s="83"/>
      <c r="O52" s="83"/>
      <c r="P52" s="83"/>
      <c r="Q52" s="83"/>
    </row>
    <row r="53" spans="1:17">
      <c r="A53" s="1479" t="s">
        <v>56</v>
      </c>
      <c r="B53" s="91">
        <v>4235</v>
      </c>
      <c r="C53" s="1749" t="s">
        <v>274</v>
      </c>
      <c r="D53" s="1749"/>
      <c r="E53" s="805"/>
      <c r="F53" s="805"/>
      <c r="G53" s="89"/>
      <c r="H53" s="89"/>
      <c r="I53" s="83"/>
      <c r="J53" s="83"/>
      <c r="K53" s="83"/>
      <c r="L53" s="83"/>
      <c r="M53" s="83"/>
      <c r="N53" s="83"/>
      <c r="O53" s="83"/>
      <c r="P53" s="83"/>
      <c r="Q53" s="83"/>
    </row>
    <row r="54" spans="1:17" ht="12" customHeight="1">
      <c r="B54" s="1161">
        <v>2</v>
      </c>
      <c r="C54" s="126" t="s">
        <v>269</v>
      </c>
      <c r="D54" s="89"/>
      <c r="E54" s="805"/>
      <c r="F54" s="805"/>
      <c r="G54" s="89"/>
      <c r="H54" s="89"/>
      <c r="I54" s="83"/>
      <c r="J54" s="83"/>
      <c r="K54" s="83"/>
      <c r="L54" s="83"/>
      <c r="M54" s="83"/>
      <c r="N54" s="83"/>
      <c r="O54" s="83"/>
      <c r="P54" s="83"/>
      <c r="Q54" s="83"/>
    </row>
    <row r="55" spans="1:17" ht="13.95" customHeight="1">
      <c r="B55" s="934">
        <v>2.101</v>
      </c>
      <c r="C55" s="125" t="s">
        <v>781</v>
      </c>
      <c r="D55" s="89"/>
      <c r="E55" s="805"/>
      <c r="F55" s="805"/>
      <c r="G55" s="89"/>
      <c r="H55" s="89"/>
      <c r="I55" s="83"/>
      <c r="J55" s="83"/>
      <c r="K55" s="83"/>
      <c r="L55" s="83"/>
      <c r="M55" s="83"/>
      <c r="N55" s="83"/>
      <c r="O55" s="83"/>
      <c r="P55" s="83"/>
      <c r="Q55" s="83"/>
    </row>
    <row r="56" spans="1:17" ht="12.6" customHeight="1">
      <c r="A56" s="1479"/>
      <c r="B56" s="85">
        <v>39</v>
      </c>
      <c r="C56" s="1485" t="s">
        <v>269</v>
      </c>
      <c r="D56" s="89"/>
      <c r="E56" s="805"/>
      <c r="F56" s="805"/>
      <c r="G56" s="89"/>
      <c r="H56" s="89"/>
      <c r="I56" s="83"/>
      <c r="J56" s="83"/>
      <c r="K56" s="83"/>
      <c r="L56" s="83"/>
      <c r="M56" s="83"/>
      <c r="N56" s="83"/>
      <c r="O56" s="83"/>
      <c r="P56" s="83"/>
      <c r="Q56" s="83"/>
    </row>
    <row r="57" spans="1:17" ht="13.2" customHeight="1">
      <c r="A57" s="1479"/>
      <c r="B57" s="85">
        <v>66</v>
      </c>
      <c r="C57" s="1485" t="s">
        <v>45</v>
      </c>
      <c r="D57" s="89"/>
      <c r="E57" s="805"/>
      <c r="F57" s="805"/>
      <c r="G57" s="89"/>
      <c r="H57" s="89"/>
      <c r="I57" s="83"/>
      <c r="J57" s="83"/>
      <c r="K57" s="83"/>
      <c r="L57" s="83"/>
      <c r="M57" s="83"/>
      <c r="N57" s="83"/>
      <c r="O57" s="83"/>
      <c r="P57" s="83"/>
      <c r="Q57" s="83"/>
    </row>
    <row r="58" spans="1:17" ht="26.4">
      <c r="A58" s="1479"/>
      <c r="B58" s="85" t="s">
        <v>973</v>
      </c>
      <c r="C58" s="1706" t="s">
        <v>1053</v>
      </c>
      <c r="D58" s="1706"/>
      <c r="E58" s="285"/>
      <c r="F58" s="287"/>
      <c r="G58" s="285">
        <v>1000</v>
      </c>
      <c r="H58" s="285"/>
      <c r="I58" s="83"/>
      <c r="J58" s="83"/>
      <c r="K58" s="83"/>
      <c r="L58" s="83"/>
      <c r="M58" s="83"/>
      <c r="N58" s="83"/>
      <c r="O58" s="83"/>
      <c r="P58" s="83"/>
      <c r="Q58" s="83"/>
    </row>
    <row r="59" spans="1:17">
      <c r="A59" s="1479" t="s">
        <v>51</v>
      </c>
      <c r="B59" s="85">
        <v>66</v>
      </c>
      <c r="C59" s="1485" t="s">
        <v>45</v>
      </c>
      <c r="D59" s="287"/>
      <c r="E59" s="288"/>
      <c r="F59" s="288"/>
      <c r="G59" s="288">
        <f>SUM(G58:G58)</f>
        <v>1000</v>
      </c>
      <c r="H59" s="285"/>
      <c r="I59" s="83"/>
      <c r="J59" s="83"/>
      <c r="K59" s="83"/>
      <c r="L59" s="83"/>
      <c r="M59" s="83"/>
      <c r="N59" s="83"/>
      <c r="O59" s="83"/>
      <c r="P59" s="83"/>
      <c r="Q59" s="83"/>
    </row>
    <row r="60" spans="1:17" s="104" customFormat="1">
      <c r="A60" s="1479" t="s">
        <v>51</v>
      </c>
      <c r="B60" s="112">
        <v>2.101</v>
      </c>
      <c r="C60" s="92" t="s">
        <v>781</v>
      </c>
      <c r="D60" s="287"/>
      <c r="E60" s="291"/>
      <c r="F60" s="290"/>
      <c r="G60" s="291">
        <f t="shared" ref="G60" si="7">G59</f>
        <v>1000</v>
      </c>
      <c r="H60" s="285"/>
    </row>
    <row r="61" spans="1:17" ht="9" customHeight="1">
      <c r="A61" s="1479"/>
      <c r="B61" s="85"/>
      <c r="C61" s="1485"/>
      <c r="D61" s="89"/>
      <c r="E61" s="805"/>
      <c r="F61" s="805"/>
      <c r="G61" s="89"/>
      <c r="H61" s="89"/>
      <c r="I61" s="83"/>
      <c r="J61" s="83"/>
      <c r="K61" s="83"/>
      <c r="L61" s="83"/>
      <c r="M61" s="83"/>
      <c r="N61" s="83"/>
      <c r="O61" s="83"/>
      <c r="P61" s="83"/>
      <c r="Q61" s="83"/>
    </row>
    <row r="62" spans="1:17">
      <c r="A62" s="1479"/>
      <c r="B62" s="112">
        <v>2.1019999999999999</v>
      </c>
      <c r="C62" s="92" t="s">
        <v>272</v>
      </c>
      <c r="D62" s="89"/>
      <c r="E62" s="805"/>
      <c r="F62" s="805"/>
      <c r="G62" s="89"/>
      <c r="H62" s="89"/>
      <c r="I62" s="83"/>
      <c r="J62" s="83"/>
      <c r="K62" s="83"/>
      <c r="L62" s="83"/>
      <c r="M62" s="83"/>
      <c r="N62" s="83"/>
      <c r="O62" s="83"/>
      <c r="P62" s="83"/>
      <c r="Q62" s="83"/>
    </row>
    <row r="63" spans="1:17">
      <c r="A63" s="1553"/>
      <c r="B63" s="85">
        <v>39</v>
      </c>
      <c r="C63" s="1559" t="s">
        <v>269</v>
      </c>
      <c r="D63" s="89"/>
      <c r="E63" s="805"/>
      <c r="F63" s="805"/>
      <c r="G63" s="89"/>
      <c r="H63" s="89"/>
      <c r="I63" s="83"/>
      <c r="J63" s="83"/>
      <c r="K63" s="83"/>
      <c r="L63" s="83"/>
      <c r="M63" s="83"/>
      <c r="N63" s="83"/>
      <c r="O63" s="83"/>
      <c r="P63" s="83"/>
      <c r="Q63" s="83"/>
    </row>
    <row r="64" spans="1:17">
      <c r="A64" s="1553"/>
      <c r="B64" s="85">
        <v>66</v>
      </c>
      <c r="C64" s="1559" t="s">
        <v>787</v>
      </c>
      <c r="D64" s="89"/>
      <c r="E64" s="805"/>
      <c r="F64" s="805"/>
      <c r="G64" s="89"/>
      <c r="H64" s="89"/>
      <c r="I64" s="83"/>
      <c r="J64" s="83"/>
      <c r="K64" s="83"/>
      <c r="L64" s="83"/>
      <c r="M64" s="83"/>
      <c r="N64" s="83"/>
      <c r="O64" s="83"/>
      <c r="P64" s="83"/>
      <c r="Q64" s="83"/>
    </row>
    <row r="65" spans="1:17" ht="26.4">
      <c r="A65" s="85" t="s">
        <v>307</v>
      </c>
      <c r="B65" s="85" t="s">
        <v>936</v>
      </c>
      <c r="C65" s="1706" t="s">
        <v>1054</v>
      </c>
      <c r="D65" s="1706"/>
      <c r="E65" s="285"/>
      <c r="F65" s="287"/>
      <c r="G65" s="285">
        <v>5870</v>
      </c>
      <c r="H65" s="285"/>
      <c r="I65" s="83"/>
      <c r="J65" s="83"/>
      <c r="K65" s="83"/>
      <c r="L65" s="83"/>
      <c r="M65" s="83"/>
      <c r="N65" s="83"/>
      <c r="O65" s="83"/>
      <c r="P65" s="83"/>
      <c r="Q65" s="83"/>
    </row>
    <row r="66" spans="1:17" ht="25.95" customHeight="1">
      <c r="A66" s="85" t="s">
        <v>307</v>
      </c>
      <c r="B66" s="85" t="s">
        <v>992</v>
      </c>
      <c r="C66" s="1706" t="s">
        <v>993</v>
      </c>
      <c r="D66" s="1706"/>
      <c r="E66" s="291"/>
      <c r="F66" s="290"/>
      <c r="G66" s="291">
        <v>3848</v>
      </c>
      <c r="H66" s="285"/>
      <c r="I66" s="83"/>
      <c r="J66" s="83"/>
      <c r="K66" s="83"/>
      <c r="L66" s="83"/>
      <c r="M66" s="83"/>
      <c r="N66" s="83"/>
      <c r="O66" s="83"/>
      <c r="P66" s="83"/>
      <c r="Q66" s="83"/>
    </row>
    <row r="67" spans="1:17">
      <c r="A67" s="1479" t="s">
        <v>51</v>
      </c>
      <c r="B67" s="85">
        <v>66</v>
      </c>
      <c r="C67" s="1485" t="s">
        <v>787</v>
      </c>
      <c r="D67" s="287"/>
      <c r="E67" s="288"/>
      <c r="F67" s="288"/>
      <c r="G67" s="288">
        <f t="shared" ref="G67" si="8">G66+G65</f>
        <v>9718</v>
      </c>
      <c r="H67" s="285"/>
      <c r="I67" s="83"/>
      <c r="J67" s="83"/>
      <c r="K67" s="83"/>
      <c r="L67" s="83"/>
      <c r="M67" s="83"/>
      <c r="N67" s="83"/>
      <c r="O67" s="83"/>
      <c r="P67" s="83"/>
      <c r="Q67" s="83"/>
    </row>
    <row r="68" spans="1:17">
      <c r="A68" s="1479" t="s">
        <v>51</v>
      </c>
      <c r="B68" s="112">
        <v>2.1019999999999999</v>
      </c>
      <c r="C68" s="92" t="s">
        <v>272</v>
      </c>
      <c r="D68" s="287"/>
      <c r="E68" s="288"/>
      <c r="F68" s="288"/>
      <c r="G68" s="288">
        <f t="shared" ref="G68" si="9">G67</f>
        <v>9718</v>
      </c>
      <c r="H68" s="285"/>
      <c r="I68" s="83"/>
      <c r="J68" s="83"/>
      <c r="K68" s="83"/>
      <c r="L68" s="83"/>
      <c r="M68" s="83"/>
      <c r="N68" s="83"/>
      <c r="O68" s="83"/>
      <c r="P68" s="83"/>
      <c r="Q68" s="83"/>
    </row>
    <row r="69" spans="1:17" ht="9" customHeight="1">
      <c r="A69" s="1479"/>
      <c r="B69" s="112"/>
      <c r="C69" s="92"/>
      <c r="D69" s="287"/>
      <c r="E69" s="287"/>
      <c r="F69" s="287"/>
      <c r="G69" s="285"/>
      <c r="H69" s="285"/>
      <c r="I69" s="83"/>
      <c r="J69" s="83"/>
      <c r="K69" s="83"/>
      <c r="L69" s="83"/>
      <c r="M69" s="83"/>
      <c r="N69" s="83"/>
      <c r="O69" s="83"/>
      <c r="P69" s="83"/>
      <c r="Q69" s="83"/>
    </row>
    <row r="70" spans="1:17">
      <c r="A70" s="1479"/>
      <c r="B70" s="112">
        <v>2.1040000000000001</v>
      </c>
      <c r="C70" s="92" t="s">
        <v>273</v>
      </c>
      <c r="D70" s="287"/>
      <c r="E70" s="287"/>
      <c r="F70" s="287"/>
      <c r="G70" s="285"/>
      <c r="H70" s="285"/>
      <c r="I70" s="83"/>
      <c r="J70" s="83"/>
      <c r="K70" s="83"/>
      <c r="L70" s="83"/>
      <c r="M70" s="83"/>
      <c r="N70" s="83"/>
      <c r="O70" s="83"/>
      <c r="P70" s="83"/>
      <c r="Q70" s="83"/>
    </row>
    <row r="71" spans="1:17">
      <c r="A71" s="1479"/>
      <c r="B71" s="85">
        <v>39</v>
      </c>
      <c r="C71" s="1485" t="s">
        <v>269</v>
      </c>
      <c r="D71" s="287"/>
      <c r="E71" s="287"/>
      <c r="F71" s="287"/>
      <c r="G71" s="285"/>
      <c r="H71" s="285"/>
      <c r="I71" s="83"/>
      <c r="J71" s="83"/>
      <c r="K71" s="83"/>
      <c r="L71" s="83"/>
      <c r="M71" s="83"/>
      <c r="N71" s="83"/>
      <c r="O71" s="83"/>
      <c r="P71" s="83"/>
      <c r="Q71" s="83"/>
    </row>
    <row r="72" spans="1:17">
      <c r="A72" s="1479"/>
      <c r="B72" s="85">
        <v>66</v>
      </c>
      <c r="C72" s="1485" t="s">
        <v>310</v>
      </c>
      <c r="D72" s="287"/>
      <c r="E72" s="287"/>
      <c r="F72" s="287"/>
      <c r="G72" s="285"/>
      <c r="H72" s="285"/>
      <c r="I72" s="83"/>
      <c r="J72" s="83"/>
      <c r="K72" s="83"/>
      <c r="L72" s="83"/>
      <c r="M72" s="83"/>
      <c r="N72" s="83"/>
      <c r="O72" s="83"/>
      <c r="P72" s="83"/>
      <c r="Q72" s="83"/>
    </row>
    <row r="73" spans="1:17" ht="26.4" customHeight="1">
      <c r="A73" s="1479"/>
      <c r="B73" s="114" t="s">
        <v>931</v>
      </c>
      <c r="C73" s="1485" t="s">
        <v>932</v>
      </c>
      <c r="D73" s="287"/>
      <c r="E73" s="291"/>
      <c r="F73" s="290"/>
      <c r="G73" s="291">
        <v>10000</v>
      </c>
      <c r="H73" s="285"/>
      <c r="I73" s="83"/>
      <c r="J73" s="83"/>
      <c r="K73" s="83"/>
      <c r="L73" s="83"/>
      <c r="M73" s="83"/>
      <c r="N73" s="83"/>
      <c r="O73" s="83"/>
      <c r="P73" s="83"/>
      <c r="Q73" s="83"/>
    </row>
    <row r="74" spans="1:17" ht="15" customHeight="1">
      <c r="A74" s="1479" t="s">
        <v>51</v>
      </c>
      <c r="B74" s="112">
        <v>2.1040000000000001</v>
      </c>
      <c r="C74" s="92" t="s">
        <v>273</v>
      </c>
      <c r="D74" s="287"/>
      <c r="E74" s="291"/>
      <c r="F74" s="291"/>
      <c r="G74" s="291">
        <f>SUM(G73:G73)</f>
        <v>10000</v>
      </c>
      <c r="H74" s="285"/>
      <c r="I74" s="83"/>
      <c r="J74" s="83"/>
      <c r="K74" s="83"/>
      <c r="L74" s="83"/>
      <c r="M74" s="83"/>
      <c r="N74" s="83"/>
      <c r="O74" s="83"/>
      <c r="P74" s="83"/>
      <c r="Q74" s="83"/>
    </row>
    <row r="75" spans="1:17">
      <c r="A75" s="1479" t="s">
        <v>51</v>
      </c>
      <c r="B75" s="111">
        <v>2</v>
      </c>
      <c r="C75" s="1485" t="s">
        <v>269</v>
      </c>
      <c r="D75" s="287"/>
      <c r="E75" s="291"/>
      <c r="F75" s="291"/>
      <c r="G75" s="291">
        <f>G68+G60+G74</f>
        <v>20718</v>
      </c>
      <c r="H75" s="285"/>
      <c r="I75" s="83"/>
      <c r="J75" s="83"/>
      <c r="K75" s="83"/>
      <c r="L75" s="83"/>
      <c r="M75" s="83"/>
      <c r="N75" s="83"/>
      <c r="O75" s="83"/>
      <c r="P75" s="83"/>
      <c r="Q75" s="83"/>
    </row>
    <row r="76" spans="1:17">
      <c r="A76" s="1479" t="s">
        <v>51</v>
      </c>
      <c r="B76" s="91">
        <v>4235</v>
      </c>
      <c r="C76" s="1750" t="s">
        <v>788</v>
      </c>
      <c r="D76" s="1750"/>
      <c r="E76" s="291"/>
      <c r="F76" s="290"/>
      <c r="G76" s="291">
        <f t="shared" ref="G76" si="10">G75</f>
        <v>20718</v>
      </c>
      <c r="H76" s="285"/>
      <c r="I76" s="83"/>
      <c r="J76" s="83"/>
      <c r="K76" s="83"/>
      <c r="L76" s="83"/>
      <c r="M76" s="83"/>
      <c r="N76" s="83"/>
      <c r="O76" s="83"/>
      <c r="P76" s="83"/>
      <c r="Q76" s="83"/>
    </row>
    <row r="77" spans="1:17">
      <c r="A77" s="102" t="s">
        <v>51</v>
      </c>
      <c r="B77" s="116"/>
      <c r="C77" s="103" t="s">
        <v>11</v>
      </c>
      <c r="D77" s="1523"/>
      <c r="E77" s="286"/>
      <c r="F77" s="286"/>
      <c r="G77" s="286">
        <f t="shared" ref="G77" si="11">G76</f>
        <v>20718</v>
      </c>
      <c r="H77" s="286"/>
      <c r="I77" s="83"/>
      <c r="J77" s="83"/>
      <c r="K77" s="83"/>
      <c r="L77" s="83"/>
      <c r="M77" s="83"/>
      <c r="N77" s="83"/>
      <c r="O77" s="83"/>
      <c r="P77" s="83"/>
      <c r="Q77" s="83"/>
    </row>
    <row r="78" spans="1:17">
      <c r="A78" s="102" t="s">
        <v>51</v>
      </c>
      <c r="B78" s="116"/>
      <c r="C78" s="103" t="s">
        <v>52</v>
      </c>
      <c r="D78" s="128"/>
      <c r="E78" s="288"/>
      <c r="F78" s="810"/>
      <c r="G78" s="128">
        <f>G77+G50</f>
        <v>41279</v>
      </c>
      <c r="H78" s="89"/>
      <c r="I78" s="83"/>
      <c r="J78" s="83"/>
      <c r="K78" s="83"/>
      <c r="L78" s="83"/>
      <c r="M78" s="83"/>
      <c r="N78" s="83"/>
      <c r="O78" s="83"/>
      <c r="P78" s="83"/>
      <c r="Q78" s="83"/>
    </row>
    <row r="79" spans="1:17" ht="13.2" customHeight="1">
      <c r="A79" s="1592" t="s">
        <v>307</v>
      </c>
      <c r="B79" s="1524" t="s">
        <v>963</v>
      </c>
      <c r="C79" s="1524"/>
      <c r="D79" s="1016"/>
      <c r="E79" s="334"/>
      <c r="F79" s="621"/>
      <c r="G79" s="330"/>
      <c r="H79" s="330"/>
      <c r="I79" s="83"/>
      <c r="J79" s="83"/>
      <c r="K79" s="83"/>
      <c r="L79" s="83"/>
      <c r="M79" s="83"/>
      <c r="N79" s="83"/>
      <c r="O79" s="83"/>
      <c r="P79" s="83"/>
      <c r="Q79" s="83"/>
    </row>
    <row r="80" spans="1:17" ht="15" customHeight="1">
      <c r="A80" s="745"/>
      <c r="B80" s="7"/>
      <c r="C80" s="7"/>
      <c r="D80" s="113"/>
      <c r="E80" s="113"/>
      <c r="F80" s="113"/>
      <c r="G80" s="113"/>
      <c r="H80" s="113"/>
      <c r="I80" s="83"/>
      <c r="J80" s="83"/>
      <c r="K80" s="83"/>
      <c r="L80" s="83"/>
      <c r="M80" s="83"/>
      <c r="N80" s="83"/>
      <c r="O80" s="83"/>
      <c r="P80" s="83"/>
      <c r="Q80" s="83"/>
    </row>
    <row r="81" spans="1:17" ht="15" customHeight="1">
      <c r="A81" s="222"/>
      <c r="B81" s="7"/>
      <c r="C81" s="7"/>
      <c r="D81" s="113"/>
      <c r="E81" s="113"/>
      <c r="F81" s="113"/>
      <c r="G81" s="113"/>
      <c r="H81" s="113"/>
      <c r="I81" s="83"/>
      <c r="J81" s="83"/>
      <c r="K81" s="83"/>
      <c r="L81" s="83"/>
      <c r="M81" s="83"/>
      <c r="N81" s="83"/>
      <c r="O81" s="83"/>
      <c r="P81" s="83"/>
      <c r="Q81" s="83"/>
    </row>
    <row r="82" spans="1:17" ht="15" customHeight="1">
      <c r="A82" s="222"/>
      <c r="B82" s="7"/>
      <c r="C82" s="7"/>
      <c r="D82" s="113"/>
      <c r="E82" s="113"/>
      <c r="F82" s="113"/>
      <c r="G82" s="113"/>
      <c r="H82" s="113"/>
      <c r="I82" s="83"/>
      <c r="J82" s="83"/>
      <c r="K82" s="83"/>
      <c r="L82" s="83"/>
      <c r="M82" s="83"/>
      <c r="N82" s="83"/>
      <c r="O82" s="83"/>
      <c r="P82" s="83"/>
      <c r="Q82" s="83"/>
    </row>
    <row r="83" spans="1:17" ht="15" customHeight="1">
      <c r="A83" s="222"/>
      <c r="B83" s="7"/>
      <c r="C83" s="7"/>
      <c r="D83" s="113"/>
      <c r="E83" s="113"/>
      <c r="F83" s="113"/>
      <c r="G83" s="113"/>
      <c r="H83" s="113"/>
      <c r="I83" s="83"/>
      <c r="J83" s="83"/>
      <c r="K83" s="83"/>
      <c r="L83" s="83"/>
      <c r="M83" s="83"/>
      <c r="N83" s="83"/>
      <c r="O83" s="83"/>
      <c r="P83" s="83"/>
      <c r="Q83" s="83"/>
    </row>
    <row r="84" spans="1:17" ht="25.5" customHeight="1">
      <c r="A84" s="767"/>
      <c r="B84" s="1725"/>
      <c r="C84" s="1725"/>
      <c r="D84" s="1725"/>
      <c r="E84" s="1725"/>
      <c r="F84" s="1725"/>
      <c r="G84" s="1725"/>
      <c r="H84" s="1486"/>
      <c r="I84" s="83"/>
      <c r="J84" s="83"/>
      <c r="K84" s="83"/>
      <c r="L84" s="83"/>
      <c r="M84" s="83"/>
      <c r="N84" s="83"/>
      <c r="O84" s="83"/>
      <c r="P84" s="83"/>
      <c r="Q84" s="83"/>
    </row>
    <row r="85" spans="1:17">
      <c r="A85" s="1278"/>
      <c r="B85" s="1686"/>
      <c r="C85" s="1686"/>
      <c r="D85" s="1686"/>
      <c r="E85" s="1686"/>
      <c r="F85" s="1686"/>
      <c r="G85" s="1686"/>
      <c r="H85" s="1479"/>
      <c r="I85" s="83"/>
      <c r="J85" s="83"/>
      <c r="K85" s="83"/>
      <c r="L85" s="83"/>
      <c r="M85" s="83"/>
      <c r="N85" s="83"/>
      <c r="O85" s="83"/>
      <c r="P85" s="83"/>
      <c r="Q85" s="83"/>
    </row>
    <row r="86" spans="1:17" ht="33.75" customHeight="1">
      <c r="A86" s="104"/>
      <c r="B86" s="1743"/>
      <c r="C86" s="1743"/>
      <c r="D86" s="1743"/>
      <c r="E86" s="1743"/>
      <c r="F86" s="1743"/>
      <c r="G86" s="1743"/>
      <c r="H86" s="1743"/>
      <c r="I86" s="83"/>
      <c r="J86" s="83"/>
      <c r="K86" s="83"/>
      <c r="L86" s="83"/>
      <c r="M86" s="83"/>
      <c r="N86" s="83"/>
      <c r="O86" s="83"/>
      <c r="P86" s="83"/>
      <c r="Q86" s="83"/>
    </row>
    <row r="87" spans="1:17" s="104" customFormat="1">
      <c r="D87" s="113"/>
      <c r="E87" s="113"/>
      <c r="F87" s="113"/>
      <c r="G87" s="113"/>
      <c r="H87" s="113"/>
    </row>
    <row r="88" spans="1:17" s="104" customFormat="1">
      <c r="D88" s="113"/>
      <c r="E88" s="113"/>
      <c r="F88" s="113"/>
      <c r="G88" s="113"/>
      <c r="H88" s="113"/>
    </row>
    <row r="89" spans="1:17" s="104" customFormat="1">
      <c r="D89" s="113"/>
      <c r="E89" s="113"/>
      <c r="F89" s="113"/>
      <c r="G89" s="113"/>
      <c r="H89" s="113"/>
    </row>
    <row r="90" spans="1:17" s="104" customFormat="1" ht="9.75" customHeight="1">
      <c r="D90" s="113"/>
      <c r="E90" s="113"/>
      <c r="F90" s="113"/>
      <c r="G90" s="113"/>
      <c r="H90" s="113"/>
    </row>
    <row r="91" spans="1:17" s="104" customFormat="1" ht="16.5" customHeight="1">
      <c r="D91" s="1345"/>
      <c r="E91" s="613"/>
      <c r="F91" s="1345"/>
      <c r="G91" s="613"/>
      <c r="H91" s="613"/>
    </row>
    <row r="92" spans="1:17" s="104" customFormat="1" ht="17.25" customHeight="1">
      <c r="D92" s="247"/>
      <c r="E92" s="247"/>
      <c r="F92" s="247"/>
      <c r="G92" s="247"/>
      <c r="H92" s="247"/>
    </row>
    <row r="93" spans="1:17" s="104" customFormat="1">
      <c r="D93" s="134"/>
      <c r="E93" s="134"/>
      <c r="F93" s="134"/>
      <c r="G93" s="134"/>
      <c r="H93" s="134"/>
    </row>
    <row r="94" spans="1:17" s="104" customFormat="1">
      <c r="C94" s="127"/>
      <c r="D94" s="232"/>
      <c r="E94" s="232"/>
      <c r="F94" s="232"/>
      <c r="G94" s="232"/>
      <c r="H94" s="232"/>
    </row>
    <row r="95" spans="1:17">
      <c r="A95" s="104"/>
      <c r="B95" s="104"/>
      <c r="C95" s="127"/>
      <c r="D95" s="113"/>
      <c r="E95" s="113"/>
      <c r="F95" s="113"/>
      <c r="G95" s="113"/>
      <c r="H95" s="113"/>
      <c r="I95" s="83"/>
      <c r="J95" s="83"/>
      <c r="K95" s="83"/>
      <c r="L95" s="83"/>
      <c r="M95" s="83"/>
      <c r="N95" s="83"/>
      <c r="O95" s="83"/>
      <c r="P95" s="83"/>
      <c r="Q95" s="83"/>
    </row>
    <row r="96" spans="1:17">
      <c r="C96" s="104"/>
      <c r="D96" s="104"/>
      <c r="E96" s="113"/>
      <c r="F96" s="113"/>
      <c r="G96" s="113"/>
      <c r="H96" s="113"/>
      <c r="I96" s="83"/>
      <c r="J96" s="83"/>
      <c r="K96" s="83"/>
      <c r="L96" s="83"/>
      <c r="M96" s="83"/>
      <c r="N96" s="83"/>
      <c r="O96" s="83"/>
      <c r="P96" s="83"/>
      <c r="Q96" s="83"/>
    </row>
    <row r="97" spans="1:17">
      <c r="C97" s="104"/>
      <c r="D97" s="104"/>
      <c r="E97" s="113"/>
      <c r="F97" s="113"/>
      <c r="G97" s="113"/>
      <c r="H97" s="113"/>
      <c r="I97" s="83"/>
      <c r="J97" s="83"/>
      <c r="K97" s="83"/>
      <c r="L97" s="83"/>
      <c r="M97" s="83"/>
      <c r="N97" s="83"/>
      <c r="O97" s="83"/>
      <c r="P97" s="83"/>
      <c r="Q97" s="83"/>
    </row>
    <row r="98" spans="1:17">
      <c r="A98" s="104"/>
      <c r="B98" s="104"/>
      <c r="C98" s="127"/>
      <c r="D98" s="113"/>
      <c r="E98" s="113"/>
      <c r="F98" s="113"/>
      <c r="G98" s="113"/>
      <c r="H98" s="113"/>
      <c r="I98" s="83"/>
      <c r="J98" s="83"/>
      <c r="K98" s="83"/>
      <c r="L98" s="83"/>
      <c r="M98" s="83"/>
      <c r="N98" s="83"/>
      <c r="O98" s="83"/>
      <c r="P98" s="83"/>
      <c r="Q98" s="83"/>
    </row>
    <row r="99" spans="1:17">
      <c r="A99" s="104"/>
      <c r="B99" s="104"/>
      <c r="C99" s="127"/>
      <c r="D99" s="113"/>
      <c r="E99" s="113"/>
      <c r="F99" s="113"/>
      <c r="G99" s="113"/>
      <c r="H99" s="113"/>
      <c r="I99" s="83"/>
      <c r="J99" s="83"/>
      <c r="K99" s="83"/>
      <c r="L99" s="83"/>
      <c r="M99" s="83"/>
      <c r="N99" s="83"/>
      <c r="O99" s="83"/>
      <c r="P99" s="83"/>
      <c r="Q99" s="83"/>
    </row>
    <row r="100" spans="1:17">
      <c r="A100" s="104"/>
      <c r="B100" s="104"/>
      <c r="C100" s="127"/>
      <c r="D100" s="113"/>
      <c r="E100" s="113"/>
      <c r="F100" s="113"/>
      <c r="G100" s="113"/>
      <c r="H100" s="113"/>
      <c r="I100" s="83"/>
      <c r="J100" s="83"/>
      <c r="K100" s="83"/>
      <c r="L100" s="83"/>
      <c r="M100" s="83"/>
      <c r="N100" s="83"/>
      <c r="O100" s="83"/>
      <c r="P100" s="83"/>
      <c r="Q100" s="83"/>
    </row>
    <row r="101" spans="1:17">
      <c r="A101" s="104"/>
      <c r="B101" s="104"/>
      <c r="C101" s="127"/>
      <c r="D101" s="113"/>
      <c r="E101" s="113"/>
      <c r="F101" s="113"/>
      <c r="G101" s="113"/>
      <c r="H101" s="113"/>
      <c r="I101" s="83"/>
      <c r="J101" s="83"/>
      <c r="K101" s="83"/>
      <c r="L101" s="83"/>
      <c r="M101" s="83"/>
      <c r="N101" s="83"/>
      <c r="O101" s="83"/>
      <c r="P101" s="83"/>
      <c r="Q101" s="83"/>
    </row>
    <row r="102" spans="1:17">
      <c r="A102" s="104"/>
      <c r="B102" s="104"/>
      <c r="C102" s="127"/>
      <c r="D102" s="113"/>
      <c r="E102" s="113"/>
      <c r="F102" s="113"/>
      <c r="G102" s="113"/>
      <c r="H102" s="113"/>
      <c r="I102" s="83"/>
      <c r="J102" s="83"/>
      <c r="K102" s="83"/>
      <c r="L102" s="83"/>
      <c r="M102" s="83"/>
      <c r="N102" s="83"/>
      <c r="O102" s="83"/>
      <c r="P102" s="83"/>
      <c r="Q102" s="83"/>
    </row>
    <row r="103" spans="1:17">
      <c r="A103" s="104"/>
      <c r="B103" s="104"/>
      <c r="C103" s="127"/>
      <c r="D103" s="113"/>
      <c r="E103" s="113"/>
      <c r="F103" s="113"/>
      <c r="G103" s="113"/>
      <c r="H103" s="113"/>
      <c r="I103" s="83"/>
      <c r="J103" s="83"/>
      <c r="K103" s="83"/>
      <c r="L103" s="83"/>
      <c r="M103" s="83"/>
      <c r="N103" s="83"/>
      <c r="O103" s="83"/>
      <c r="P103" s="83"/>
      <c r="Q103" s="83"/>
    </row>
    <row r="104" spans="1:17">
      <c r="A104" s="104"/>
      <c r="B104" s="104"/>
      <c r="C104" s="104"/>
      <c r="D104" s="113"/>
      <c r="E104" s="113"/>
      <c r="F104" s="113"/>
      <c r="G104" s="113"/>
      <c r="H104" s="113"/>
      <c r="I104" s="83"/>
      <c r="J104" s="83"/>
      <c r="K104" s="83"/>
      <c r="L104" s="83"/>
      <c r="M104" s="83"/>
      <c r="N104" s="83"/>
      <c r="O104" s="83"/>
      <c r="P104" s="83"/>
      <c r="Q104" s="83"/>
    </row>
    <row r="105" spans="1:17">
      <c r="A105" s="104"/>
      <c r="B105" s="104"/>
      <c r="C105" s="104"/>
      <c r="D105" s="113"/>
      <c r="E105" s="113"/>
      <c r="F105" s="113"/>
      <c r="G105" s="113"/>
      <c r="H105" s="113"/>
      <c r="I105" s="83"/>
      <c r="J105" s="83"/>
      <c r="K105" s="83"/>
      <c r="L105" s="83"/>
      <c r="M105" s="83"/>
      <c r="N105" s="83"/>
      <c r="O105" s="83"/>
      <c r="P105" s="83"/>
      <c r="Q105" s="83"/>
    </row>
    <row r="106" spans="1:17">
      <c r="A106" s="104"/>
      <c r="B106" s="104"/>
      <c r="C106" s="104"/>
      <c r="D106" s="113"/>
      <c r="E106" s="104"/>
      <c r="F106" s="104"/>
      <c r="G106" s="104"/>
      <c r="H106" s="104"/>
      <c r="I106" s="83"/>
      <c r="J106" s="83"/>
      <c r="K106" s="83"/>
      <c r="L106" s="83"/>
      <c r="M106" s="83"/>
      <c r="N106" s="83"/>
      <c r="O106" s="83"/>
      <c r="P106" s="83"/>
      <c r="Q106" s="83"/>
    </row>
    <row r="107" spans="1:17">
      <c r="A107" s="104"/>
      <c r="B107" s="104"/>
      <c r="C107" s="104"/>
      <c r="D107" s="113"/>
      <c r="E107" s="104"/>
      <c r="F107" s="113"/>
      <c r="G107" s="104"/>
      <c r="H107" s="104"/>
      <c r="I107" s="83"/>
      <c r="J107" s="83"/>
      <c r="K107" s="83"/>
      <c r="L107" s="83"/>
      <c r="M107" s="83"/>
      <c r="N107" s="83"/>
      <c r="O107" s="83"/>
      <c r="P107" s="83"/>
      <c r="Q107" s="83"/>
    </row>
    <row r="108" spans="1:17">
      <c r="A108" s="104"/>
      <c r="B108" s="104"/>
      <c r="C108" s="104"/>
      <c r="D108" s="113"/>
      <c r="E108" s="104"/>
      <c r="F108" s="113"/>
      <c r="G108" s="104"/>
      <c r="H108" s="104"/>
      <c r="I108" s="83"/>
      <c r="J108" s="83"/>
      <c r="K108" s="83"/>
      <c r="L108" s="83"/>
      <c r="M108" s="83"/>
      <c r="N108" s="83"/>
      <c r="O108" s="83"/>
      <c r="P108" s="83"/>
      <c r="Q108" s="83"/>
    </row>
    <row r="109" spans="1:17">
      <c r="A109" s="104"/>
      <c r="B109" s="104"/>
      <c r="C109" s="104"/>
      <c r="D109" s="113"/>
      <c r="E109" s="104"/>
      <c r="F109" s="113"/>
      <c r="G109" s="104"/>
      <c r="H109" s="104"/>
      <c r="I109" s="83"/>
      <c r="J109" s="83"/>
      <c r="K109" s="83"/>
      <c r="L109" s="83"/>
      <c r="M109" s="83"/>
      <c r="N109" s="83"/>
      <c r="O109" s="83"/>
      <c r="P109" s="83"/>
      <c r="Q109" s="83"/>
    </row>
    <row r="110" spans="1:17">
      <c r="A110" s="104"/>
      <c r="B110" s="104"/>
      <c r="C110" s="104"/>
      <c r="D110" s="113"/>
      <c r="E110" s="104"/>
      <c r="F110" s="113"/>
      <c r="G110" s="104"/>
      <c r="H110" s="104"/>
      <c r="I110" s="83"/>
      <c r="J110" s="83"/>
      <c r="K110" s="83"/>
      <c r="L110" s="83"/>
      <c r="M110" s="83"/>
      <c r="N110" s="83"/>
      <c r="O110" s="83"/>
      <c r="P110" s="83"/>
      <c r="Q110" s="83"/>
    </row>
    <row r="111" spans="1:17">
      <c r="A111" s="104"/>
      <c r="B111" s="104"/>
      <c r="C111" s="104"/>
      <c r="D111" s="113"/>
      <c r="E111" s="104"/>
      <c r="F111" s="113"/>
      <c r="G111" s="104"/>
      <c r="H111" s="104"/>
      <c r="I111" s="83"/>
      <c r="J111" s="83"/>
      <c r="K111" s="83"/>
      <c r="L111" s="83"/>
      <c r="M111" s="83"/>
      <c r="N111" s="83"/>
      <c r="O111" s="83"/>
      <c r="P111" s="83"/>
      <c r="Q111" s="83"/>
    </row>
    <row r="112" spans="1:17">
      <c r="A112" s="104"/>
      <c r="B112" s="104"/>
      <c r="C112" s="104"/>
      <c r="D112" s="113"/>
      <c r="E112" s="104"/>
      <c r="F112" s="113"/>
      <c r="G112" s="104"/>
      <c r="H112" s="104"/>
      <c r="I112" s="83"/>
      <c r="J112" s="83"/>
      <c r="K112" s="83"/>
      <c r="L112" s="83"/>
      <c r="M112" s="83"/>
      <c r="N112" s="83"/>
      <c r="O112" s="83"/>
      <c r="P112" s="83"/>
      <c r="Q112" s="83"/>
    </row>
    <row r="113" spans="1:17">
      <c r="A113" s="104"/>
      <c r="B113" s="104"/>
      <c r="C113" s="104"/>
      <c r="D113" s="113"/>
      <c r="E113" s="104"/>
      <c r="F113" s="104"/>
      <c r="G113" s="104"/>
      <c r="H113" s="104"/>
      <c r="I113" s="83"/>
      <c r="J113" s="83"/>
      <c r="K113" s="83"/>
      <c r="L113" s="83"/>
      <c r="M113" s="83"/>
      <c r="N113" s="83"/>
      <c r="O113" s="83"/>
      <c r="P113" s="83"/>
      <c r="Q113" s="83"/>
    </row>
    <row r="114" spans="1:17">
      <c r="A114" s="104"/>
      <c r="B114" s="104"/>
      <c r="C114" s="104"/>
      <c r="D114" s="113"/>
      <c r="E114" s="104"/>
      <c r="F114" s="104"/>
      <c r="G114" s="104"/>
      <c r="H114" s="104"/>
      <c r="I114" s="83"/>
      <c r="J114" s="83"/>
      <c r="K114" s="83"/>
      <c r="L114" s="83"/>
      <c r="M114" s="83"/>
      <c r="N114" s="83"/>
      <c r="O114" s="83"/>
      <c r="P114" s="83"/>
      <c r="Q114" s="83"/>
    </row>
    <row r="115" spans="1:17">
      <c r="A115" s="104"/>
      <c r="B115" s="104"/>
      <c r="C115" s="104"/>
      <c r="D115" s="113"/>
      <c r="E115" s="104"/>
      <c r="F115" s="104"/>
      <c r="G115" s="104"/>
      <c r="H115" s="104"/>
      <c r="I115" s="83"/>
      <c r="J115" s="83"/>
      <c r="K115" s="83"/>
      <c r="L115" s="83"/>
      <c r="M115" s="83"/>
      <c r="N115" s="83"/>
      <c r="O115" s="83"/>
      <c r="P115" s="83"/>
      <c r="Q115" s="83"/>
    </row>
    <row r="116" spans="1:17">
      <c r="A116" s="104"/>
      <c r="B116" s="104"/>
      <c r="C116" s="104"/>
      <c r="D116" s="113"/>
      <c r="E116" s="104"/>
      <c r="F116" s="104"/>
      <c r="G116" s="104"/>
      <c r="H116" s="104"/>
      <c r="I116" s="83"/>
      <c r="J116" s="83"/>
      <c r="K116" s="83"/>
      <c r="L116" s="83"/>
      <c r="M116" s="83"/>
      <c r="N116" s="83"/>
      <c r="O116" s="83"/>
      <c r="P116" s="83"/>
      <c r="Q116" s="83"/>
    </row>
    <row r="117" spans="1:17">
      <c r="A117" s="104"/>
      <c r="B117" s="104"/>
      <c r="C117" s="104"/>
      <c r="D117" s="113"/>
      <c r="E117" s="104"/>
      <c r="F117" s="104"/>
      <c r="G117" s="104"/>
      <c r="H117" s="104"/>
      <c r="I117" s="83"/>
      <c r="J117" s="83"/>
      <c r="K117" s="83"/>
      <c r="L117" s="83"/>
      <c r="M117" s="83"/>
      <c r="N117" s="83"/>
      <c r="O117" s="83"/>
      <c r="P117" s="83"/>
      <c r="Q117" s="83"/>
    </row>
    <row r="118" spans="1:17">
      <c r="A118" s="104"/>
      <c r="B118" s="104"/>
      <c r="C118" s="104"/>
      <c r="D118" s="113"/>
      <c r="E118" s="104"/>
      <c r="F118" s="104"/>
      <c r="G118" s="104"/>
      <c r="H118" s="104"/>
      <c r="I118" s="83"/>
      <c r="J118" s="83"/>
      <c r="K118" s="83"/>
      <c r="L118" s="83"/>
      <c r="M118" s="83"/>
      <c r="N118" s="83"/>
      <c r="O118" s="83"/>
      <c r="P118" s="83"/>
      <c r="Q118" s="83"/>
    </row>
    <row r="119" spans="1:17">
      <c r="A119" s="104"/>
      <c r="B119" s="104"/>
      <c r="C119" s="104"/>
      <c r="D119" s="113"/>
      <c r="E119" s="104"/>
      <c r="F119" s="104"/>
      <c r="G119" s="104"/>
      <c r="H119" s="104"/>
      <c r="I119" s="83"/>
      <c r="J119" s="83"/>
      <c r="K119" s="83"/>
      <c r="L119" s="83"/>
      <c r="M119" s="83"/>
      <c r="N119" s="83"/>
      <c r="O119" s="83"/>
      <c r="P119" s="83"/>
      <c r="Q119" s="83"/>
    </row>
    <row r="120" spans="1:17">
      <c r="A120" s="104"/>
      <c r="B120" s="104"/>
      <c r="C120" s="104"/>
      <c r="D120" s="113"/>
      <c r="E120" s="104"/>
      <c r="F120" s="104"/>
      <c r="G120" s="104"/>
      <c r="H120" s="104"/>
      <c r="I120" s="83"/>
      <c r="J120" s="83"/>
      <c r="K120" s="83"/>
      <c r="L120" s="83"/>
      <c r="M120" s="83"/>
      <c r="N120" s="83"/>
      <c r="O120" s="83"/>
      <c r="P120" s="83"/>
      <c r="Q120" s="83"/>
    </row>
    <row r="121" spans="1:17">
      <c r="A121" s="104"/>
      <c r="B121" s="104"/>
      <c r="C121" s="104"/>
      <c r="D121" s="113"/>
      <c r="E121" s="104"/>
      <c r="F121" s="104"/>
      <c r="G121" s="104"/>
      <c r="H121" s="104"/>
      <c r="I121" s="83"/>
      <c r="J121" s="83"/>
      <c r="K121" s="83"/>
      <c r="L121" s="83"/>
      <c r="M121" s="83"/>
      <c r="N121" s="83"/>
      <c r="O121" s="83"/>
      <c r="P121" s="83"/>
      <c r="Q121" s="83"/>
    </row>
    <row r="122" spans="1:17">
      <c r="A122" s="104"/>
      <c r="B122" s="104"/>
      <c r="C122" s="104"/>
      <c r="D122" s="113"/>
      <c r="E122" s="104"/>
      <c r="F122" s="104"/>
      <c r="G122" s="104"/>
      <c r="H122" s="104"/>
      <c r="I122" s="83"/>
      <c r="J122" s="83"/>
      <c r="K122" s="83"/>
      <c r="L122" s="83"/>
      <c r="M122" s="83"/>
      <c r="N122" s="83"/>
      <c r="O122" s="83"/>
      <c r="P122" s="83"/>
      <c r="Q122" s="83"/>
    </row>
    <row r="123" spans="1:17">
      <c r="A123" s="104"/>
      <c r="B123" s="104"/>
      <c r="C123" s="104"/>
      <c r="D123" s="113"/>
      <c r="E123" s="104"/>
      <c r="F123" s="104"/>
      <c r="G123" s="104"/>
      <c r="H123" s="104"/>
      <c r="I123" s="83"/>
      <c r="J123" s="83"/>
      <c r="K123" s="83"/>
      <c r="L123" s="83"/>
      <c r="M123" s="83"/>
      <c r="N123" s="83"/>
      <c r="O123" s="83"/>
      <c r="P123" s="83"/>
      <c r="Q123" s="83"/>
    </row>
    <row r="124" spans="1:17">
      <c r="A124" s="104"/>
      <c r="B124" s="104"/>
      <c r="C124" s="104"/>
      <c r="D124" s="113"/>
      <c r="E124" s="104"/>
      <c r="F124" s="104"/>
      <c r="G124" s="104"/>
      <c r="H124" s="104"/>
      <c r="I124" s="83"/>
      <c r="J124" s="83"/>
      <c r="K124" s="83"/>
      <c r="L124" s="83"/>
      <c r="M124" s="83"/>
      <c r="N124" s="83"/>
      <c r="O124" s="83"/>
      <c r="P124" s="83"/>
      <c r="Q124" s="83"/>
    </row>
    <row r="125" spans="1:17">
      <c r="A125" s="104"/>
      <c r="B125" s="104"/>
      <c r="C125" s="104"/>
      <c r="D125" s="113"/>
      <c r="E125" s="104"/>
      <c r="F125" s="104"/>
      <c r="G125" s="104"/>
      <c r="H125" s="104"/>
      <c r="I125" s="83"/>
      <c r="J125" s="83"/>
      <c r="K125" s="83"/>
      <c r="L125" s="83"/>
      <c r="M125" s="83"/>
      <c r="N125" s="83"/>
      <c r="O125" s="83"/>
      <c r="P125" s="83"/>
      <c r="Q125" s="83"/>
    </row>
    <row r="126" spans="1:17">
      <c r="A126" s="104"/>
      <c r="B126" s="104"/>
      <c r="C126" s="104"/>
      <c r="D126" s="113"/>
      <c r="E126" s="104"/>
      <c r="F126" s="104"/>
      <c r="G126" s="104"/>
      <c r="H126" s="104"/>
      <c r="I126" s="83"/>
      <c r="J126" s="83"/>
      <c r="K126" s="83"/>
      <c r="L126" s="83"/>
      <c r="M126" s="83"/>
      <c r="N126" s="83"/>
      <c r="O126" s="83"/>
      <c r="P126" s="83"/>
      <c r="Q126" s="83"/>
    </row>
    <row r="127" spans="1:17">
      <c r="A127" s="104"/>
      <c r="B127" s="104"/>
      <c r="C127" s="104"/>
      <c r="D127" s="113"/>
      <c r="E127" s="104"/>
      <c r="F127" s="104"/>
      <c r="G127" s="104"/>
      <c r="H127" s="104"/>
      <c r="I127" s="83"/>
      <c r="J127" s="83"/>
      <c r="K127" s="83"/>
      <c r="L127" s="83"/>
      <c r="M127" s="83"/>
      <c r="N127" s="83"/>
      <c r="O127" s="83"/>
      <c r="P127" s="83"/>
      <c r="Q127" s="83"/>
    </row>
    <row r="128" spans="1:17">
      <c r="A128" s="104"/>
      <c r="B128" s="104"/>
      <c r="C128" s="104"/>
      <c r="D128" s="113"/>
      <c r="E128" s="104"/>
      <c r="F128" s="104"/>
      <c r="G128" s="104"/>
      <c r="H128" s="104"/>
      <c r="I128" s="83"/>
      <c r="J128" s="83"/>
      <c r="K128" s="83"/>
      <c r="L128" s="83"/>
      <c r="M128" s="83"/>
      <c r="N128" s="83"/>
      <c r="O128" s="83"/>
      <c r="P128" s="83"/>
      <c r="Q128" s="83"/>
    </row>
    <row r="129" spans="1:17">
      <c r="A129" s="104"/>
      <c r="B129" s="104"/>
      <c r="C129" s="104"/>
      <c r="D129" s="113"/>
      <c r="E129" s="104"/>
      <c r="F129" s="104"/>
      <c r="G129" s="104"/>
      <c r="H129" s="104"/>
      <c r="I129" s="83"/>
      <c r="J129" s="83"/>
      <c r="K129" s="83"/>
      <c r="L129" s="83"/>
      <c r="M129" s="83"/>
      <c r="N129" s="83"/>
      <c r="O129" s="83"/>
      <c r="P129" s="83"/>
      <c r="Q129" s="83"/>
    </row>
    <row r="130" spans="1:17">
      <c r="A130" s="104"/>
      <c r="B130" s="104"/>
      <c r="C130" s="104"/>
      <c r="D130" s="113"/>
      <c r="E130" s="104"/>
      <c r="F130" s="104"/>
      <c r="G130" s="104"/>
      <c r="H130" s="104"/>
      <c r="I130" s="83"/>
      <c r="J130" s="83"/>
      <c r="K130" s="83"/>
      <c r="L130" s="83"/>
      <c r="M130" s="83"/>
      <c r="N130" s="83"/>
      <c r="O130" s="83"/>
      <c r="P130" s="83"/>
      <c r="Q130" s="83"/>
    </row>
    <row r="131" spans="1:17">
      <c r="A131" s="104"/>
      <c r="B131" s="104"/>
      <c r="C131" s="104"/>
      <c r="D131" s="113"/>
      <c r="E131" s="104"/>
      <c r="F131" s="104"/>
      <c r="G131" s="104"/>
      <c r="H131" s="104"/>
      <c r="I131" s="83"/>
      <c r="J131" s="83"/>
      <c r="K131" s="83"/>
      <c r="L131" s="83"/>
      <c r="M131" s="83"/>
      <c r="N131" s="83"/>
      <c r="O131" s="83"/>
      <c r="P131" s="83"/>
      <c r="Q131" s="83"/>
    </row>
    <row r="132" spans="1:17">
      <c r="A132" s="104"/>
      <c r="B132" s="104"/>
      <c r="C132" s="104"/>
      <c r="D132" s="113"/>
      <c r="E132" s="104"/>
      <c r="F132" s="104"/>
      <c r="G132" s="104"/>
      <c r="H132" s="104"/>
      <c r="I132" s="83"/>
      <c r="J132" s="83"/>
      <c r="K132" s="83"/>
      <c r="L132" s="83"/>
      <c r="M132" s="83"/>
      <c r="N132" s="83"/>
      <c r="O132" s="83"/>
      <c r="P132" s="83"/>
      <c r="Q132" s="83"/>
    </row>
    <row r="133" spans="1:17">
      <c r="A133" s="104"/>
      <c r="B133" s="104"/>
      <c r="C133" s="104"/>
      <c r="D133" s="113"/>
      <c r="E133" s="104"/>
      <c r="F133" s="104"/>
      <c r="G133" s="104"/>
      <c r="H133" s="104"/>
      <c r="I133" s="83"/>
      <c r="J133" s="83"/>
      <c r="K133" s="83"/>
      <c r="L133" s="83"/>
      <c r="M133" s="83"/>
      <c r="N133" s="83"/>
      <c r="O133" s="83"/>
      <c r="P133" s="83"/>
      <c r="Q133" s="83"/>
    </row>
    <row r="134" spans="1:17">
      <c r="A134" s="104"/>
      <c r="B134" s="104"/>
      <c r="C134" s="104"/>
      <c r="D134" s="113"/>
      <c r="E134" s="104"/>
      <c r="F134" s="104"/>
      <c r="G134" s="104"/>
      <c r="H134" s="104"/>
      <c r="I134" s="83"/>
      <c r="J134" s="83"/>
      <c r="K134" s="83"/>
      <c r="L134" s="83"/>
      <c r="M134" s="83"/>
      <c r="N134" s="83"/>
      <c r="O134" s="83"/>
      <c r="P134" s="83"/>
      <c r="Q134" s="83"/>
    </row>
    <row r="135" spans="1:17">
      <c r="A135" s="104"/>
      <c r="B135" s="104"/>
      <c r="C135" s="104"/>
      <c r="D135" s="113"/>
      <c r="E135" s="104"/>
      <c r="F135" s="104"/>
      <c r="G135" s="104"/>
      <c r="H135" s="104"/>
      <c r="I135" s="83"/>
      <c r="J135" s="83"/>
      <c r="K135" s="83"/>
      <c r="L135" s="83"/>
      <c r="M135" s="83"/>
      <c r="N135" s="83"/>
      <c r="O135" s="83"/>
      <c r="P135" s="83"/>
      <c r="Q135" s="83"/>
    </row>
    <row r="136" spans="1:17">
      <c r="A136" s="104"/>
      <c r="B136" s="104"/>
      <c r="C136" s="104"/>
      <c r="D136" s="113"/>
      <c r="E136" s="104"/>
      <c r="F136" s="104"/>
      <c r="G136" s="104"/>
      <c r="H136" s="104"/>
      <c r="I136" s="83"/>
      <c r="J136" s="83"/>
      <c r="K136" s="83"/>
      <c r="L136" s="83"/>
      <c r="M136" s="83"/>
      <c r="N136" s="83"/>
      <c r="O136" s="83"/>
      <c r="P136" s="83"/>
      <c r="Q136" s="83"/>
    </row>
    <row r="137" spans="1:17">
      <c r="A137" s="104"/>
      <c r="B137" s="104"/>
      <c r="C137" s="104"/>
      <c r="D137" s="113"/>
      <c r="E137" s="104"/>
      <c r="F137" s="104"/>
      <c r="G137" s="104"/>
      <c r="H137" s="104"/>
      <c r="I137" s="83"/>
      <c r="J137" s="83"/>
      <c r="K137" s="83"/>
      <c r="L137" s="83"/>
      <c r="M137" s="83"/>
      <c r="N137" s="83"/>
      <c r="O137" s="83"/>
      <c r="P137" s="83"/>
      <c r="Q137" s="83"/>
    </row>
    <row r="138" spans="1:17">
      <c r="A138" s="104"/>
      <c r="B138" s="104"/>
      <c r="C138" s="104"/>
      <c r="D138" s="113"/>
      <c r="E138" s="104"/>
      <c r="F138" s="104"/>
      <c r="G138" s="104"/>
      <c r="H138" s="104"/>
      <c r="I138" s="83"/>
      <c r="J138" s="83"/>
      <c r="K138" s="83"/>
      <c r="L138" s="83"/>
      <c r="M138" s="83"/>
      <c r="N138" s="83"/>
      <c r="O138" s="83"/>
      <c r="P138" s="83"/>
      <c r="Q138" s="83"/>
    </row>
    <row r="139" spans="1:17">
      <c r="A139" s="104"/>
      <c r="B139" s="104"/>
      <c r="C139" s="104"/>
      <c r="D139" s="113"/>
      <c r="E139" s="104"/>
      <c r="F139" s="104"/>
      <c r="G139" s="104"/>
      <c r="H139" s="104"/>
      <c r="I139" s="83"/>
      <c r="J139" s="83"/>
      <c r="K139" s="83"/>
      <c r="L139" s="83"/>
      <c r="M139" s="83"/>
      <c r="N139" s="83"/>
      <c r="O139" s="83"/>
      <c r="P139" s="83"/>
      <c r="Q139" s="83"/>
    </row>
    <row r="140" spans="1:17">
      <c r="A140" s="104"/>
      <c r="B140" s="104"/>
      <c r="C140" s="104"/>
      <c r="D140" s="113"/>
      <c r="E140" s="104"/>
      <c r="F140" s="104"/>
      <c r="G140" s="104"/>
      <c r="H140" s="104"/>
      <c r="I140" s="83"/>
      <c r="J140" s="83"/>
      <c r="K140" s="83"/>
      <c r="L140" s="83"/>
      <c r="M140" s="83"/>
      <c r="N140" s="83"/>
      <c r="O140" s="83"/>
      <c r="P140" s="83"/>
      <c r="Q140" s="83"/>
    </row>
    <row r="141" spans="1:17">
      <c r="A141" s="104"/>
      <c r="B141" s="104"/>
      <c r="C141" s="104"/>
      <c r="D141" s="113"/>
      <c r="E141" s="104"/>
      <c r="F141" s="104"/>
      <c r="G141" s="104"/>
      <c r="H141" s="104"/>
      <c r="I141" s="83"/>
      <c r="J141" s="83"/>
      <c r="K141" s="83"/>
      <c r="L141" s="83"/>
      <c r="M141" s="83"/>
      <c r="N141" s="83"/>
      <c r="O141" s="83"/>
      <c r="P141" s="83"/>
      <c r="Q141" s="83"/>
    </row>
    <row r="142" spans="1:17">
      <c r="A142" s="104"/>
      <c r="B142" s="104"/>
      <c r="C142" s="104"/>
      <c r="D142" s="113"/>
      <c r="E142" s="104"/>
      <c r="F142" s="104"/>
      <c r="G142" s="104"/>
      <c r="H142" s="104"/>
      <c r="I142" s="83"/>
      <c r="J142" s="83"/>
      <c r="K142" s="83"/>
      <c r="L142" s="83"/>
      <c r="M142" s="83"/>
      <c r="N142" s="83"/>
      <c r="O142" s="83"/>
      <c r="P142" s="83"/>
      <c r="Q142" s="83"/>
    </row>
    <row r="143" spans="1:17">
      <c r="A143" s="104"/>
      <c r="B143" s="104"/>
      <c r="C143" s="104"/>
      <c r="D143" s="113"/>
      <c r="E143" s="104"/>
      <c r="F143" s="104"/>
      <c r="G143" s="104"/>
      <c r="H143" s="104"/>
      <c r="I143" s="83"/>
      <c r="J143" s="83"/>
      <c r="K143" s="83"/>
      <c r="L143" s="83"/>
      <c r="M143" s="83"/>
      <c r="N143" s="83"/>
      <c r="O143" s="83"/>
      <c r="P143" s="83"/>
      <c r="Q143" s="83"/>
    </row>
    <row r="144" spans="1:17">
      <c r="A144" s="104"/>
      <c r="B144" s="104"/>
      <c r="C144" s="104"/>
      <c r="D144" s="113"/>
      <c r="E144" s="104"/>
      <c r="F144" s="104"/>
      <c r="G144" s="104"/>
      <c r="H144" s="104"/>
      <c r="I144" s="83"/>
      <c r="J144" s="83"/>
      <c r="K144" s="83"/>
      <c r="L144" s="83"/>
      <c r="M144" s="83"/>
      <c r="N144" s="83"/>
      <c r="O144" s="83"/>
      <c r="P144" s="83"/>
      <c r="Q144" s="83"/>
    </row>
    <row r="145" spans="1:17">
      <c r="A145" s="104"/>
      <c r="B145" s="104"/>
      <c r="C145" s="104"/>
      <c r="D145" s="113"/>
      <c r="E145" s="104"/>
      <c r="F145" s="104"/>
      <c r="G145" s="104"/>
      <c r="H145" s="104"/>
      <c r="I145" s="83"/>
      <c r="J145" s="83"/>
      <c r="K145" s="83"/>
      <c r="L145" s="83"/>
      <c r="M145" s="83"/>
      <c r="N145" s="83"/>
      <c r="O145" s="83"/>
      <c r="P145" s="83"/>
      <c r="Q145" s="83"/>
    </row>
    <row r="146" spans="1:17">
      <c r="A146" s="104"/>
      <c r="B146" s="104"/>
      <c r="C146" s="104"/>
      <c r="D146" s="113"/>
      <c r="E146" s="104"/>
      <c r="F146" s="104"/>
      <c r="G146" s="104"/>
      <c r="H146" s="104"/>
      <c r="I146" s="83"/>
      <c r="J146" s="83"/>
      <c r="K146" s="83"/>
      <c r="L146" s="83"/>
      <c r="M146" s="83"/>
      <c r="N146" s="83"/>
      <c r="O146" s="83"/>
      <c r="P146" s="83"/>
      <c r="Q146" s="83"/>
    </row>
    <row r="147" spans="1:17">
      <c r="A147" s="83"/>
      <c r="B147" s="83"/>
      <c r="E147" s="83"/>
      <c r="I147" s="83"/>
      <c r="J147" s="83"/>
      <c r="K147" s="83"/>
      <c r="L147" s="83"/>
      <c r="M147" s="83"/>
      <c r="N147" s="83"/>
      <c r="O147" s="83"/>
      <c r="P147" s="83"/>
      <c r="Q147" s="83"/>
    </row>
    <row r="148" spans="1:17">
      <c r="A148" s="83"/>
      <c r="B148" s="83"/>
      <c r="E148" s="83"/>
      <c r="I148" s="83"/>
      <c r="J148" s="83"/>
      <c r="K148" s="83"/>
      <c r="L148" s="83"/>
      <c r="M148" s="83"/>
      <c r="N148" s="83"/>
      <c r="O148" s="83"/>
      <c r="P148" s="83"/>
      <c r="Q148" s="83"/>
    </row>
    <row r="149" spans="1:17">
      <c r="A149" s="83"/>
      <c r="B149" s="83"/>
      <c r="E149" s="83"/>
      <c r="I149" s="83"/>
      <c r="J149" s="83"/>
      <c r="K149" s="83"/>
      <c r="L149" s="83"/>
      <c r="M149" s="83"/>
      <c r="N149" s="83"/>
      <c r="O149" s="83"/>
      <c r="P149" s="83"/>
      <c r="Q149" s="83"/>
    </row>
    <row r="150" spans="1:17">
      <c r="A150" s="83"/>
      <c r="B150" s="83"/>
      <c r="E150" s="83"/>
      <c r="I150" s="83"/>
      <c r="J150" s="83"/>
      <c r="K150" s="83"/>
      <c r="L150" s="83"/>
      <c r="M150" s="83"/>
      <c r="N150" s="83"/>
      <c r="O150" s="83"/>
      <c r="P150" s="83"/>
      <c r="Q150" s="83"/>
    </row>
    <row r="151" spans="1:17">
      <c r="A151" s="83"/>
      <c r="B151" s="83"/>
      <c r="E151" s="83"/>
      <c r="I151" s="83"/>
      <c r="J151" s="83"/>
      <c r="K151" s="83"/>
      <c r="L151" s="83"/>
      <c r="M151" s="83"/>
      <c r="N151" s="83"/>
      <c r="O151" s="83"/>
      <c r="P151" s="83"/>
      <c r="Q151" s="83"/>
    </row>
    <row r="152" spans="1:17">
      <c r="A152" s="83"/>
      <c r="B152" s="83"/>
      <c r="E152" s="83"/>
      <c r="I152" s="83"/>
      <c r="J152" s="83"/>
      <c r="K152" s="83"/>
      <c r="L152" s="83"/>
      <c r="M152" s="83"/>
      <c r="N152" s="83"/>
      <c r="O152" s="83"/>
      <c r="P152" s="83"/>
      <c r="Q152" s="83"/>
    </row>
    <row r="153" spans="1:17">
      <c r="A153" s="83"/>
      <c r="B153" s="83"/>
      <c r="E153" s="83"/>
      <c r="I153" s="83"/>
      <c r="J153" s="83"/>
      <c r="K153" s="83"/>
      <c r="L153" s="83"/>
      <c r="M153" s="83"/>
      <c r="N153" s="83"/>
      <c r="O153" s="83"/>
      <c r="P153" s="83"/>
      <c r="Q153" s="83"/>
    </row>
    <row r="154" spans="1:17">
      <c r="A154" s="83"/>
      <c r="B154" s="83"/>
      <c r="E154" s="83"/>
      <c r="I154" s="83"/>
      <c r="J154" s="83"/>
      <c r="K154" s="83"/>
      <c r="L154" s="83"/>
      <c r="M154" s="83"/>
      <c r="N154" s="83"/>
      <c r="O154" s="83"/>
      <c r="P154" s="83"/>
      <c r="Q154" s="83"/>
    </row>
    <row r="155" spans="1:17">
      <c r="A155" s="83"/>
      <c r="B155" s="83"/>
      <c r="E155" s="83"/>
      <c r="I155" s="83"/>
      <c r="J155" s="83"/>
      <c r="K155" s="83"/>
      <c r="L155" s="83"/>
      <c r="M155" s="83"/>
      <c r="N155" s="83"/>
      <c r="O155" s="83"/>
      <c r="P155" s="83"/>
      <c r="Q155" s="83"/>
    </row>
    <row r="156" spans="1:17">
      <c r="A156" s="83"/>
      <c r="B156" s="83"/>
      <c r="E156" s="83"/>
      <c r="I156" s="83"/>
      <c r="J156" s="83"/>
      <c r="K156" s="83"/>
      <c r="L156" s="83"/>
      <c r="M156" s="83"/>
      <c r="N156" s="83"/>
      <c r="O156" s="83"/>
      <c r="P156" s="83"/>
      <c r="Q156" s="83"/>
    </row>
    <row r="157" spans="1:17">
      <c r="A157" s="83"/>
      <c r="B157" s="83"/>
      <c r="E157" s="83"/>
      <c r="I157" s="83"/>
      <c r="J157" s="83"/>
      <c r="K157" s="83"/>
      <c r="L157" s="83"/>
      <c r="M157" s="83"/>
      <c r="N157" s="83"/>
      <c r="O157" s="83"/>
      <c r="P157" s="83"/>
      <c r="Q157" s="83"/>
    </row>
    <row r="158" spans="1:17">
      <c r="A158" s="83"/>
      <c r="B158" s="83"/>
      <c r="E158" s="83"/>
      <c r="I158" s="83"/>
      <c r="J158" s="83"/>
      <c r="K158" s="83"/>
      <c r="L158" s="83"/>
      <c r="M158" s="83"/>
      <c r="N158" s="83"/>
      <c r="O158" s="83"/>
      <c r="P158" s="83"/>
      <c r="Q158" s="83"/>
    </row>
    <row r="159" spans="1:17">
      <c r="A159" s="83"/>
      <c r="B159" s="83"/>
      <c r="E159" s="83"/>
      <c r="I159" s="83"/>
      <c r="J159" s="83"/>
      <c r="K159" s="83"/>
      <c r="L159" s="83"/>
      <c r="M159" s="83"/>
      <c r="N159" s="83"/>
      <c r="O159" s="83"/>
      <c r="P159" s="83"/>
      <c r="Q159" s="83"/>
    </row>
    <row r="160" spans="1:17">
      <c r="A160" s="83"/>
      <c r="B160" s="83"/>
      <c r="E160" s="83"/>
      <c r="I160" s="83"/>
      <c r="J160" s="83"/>
      <c r="K160" s="83"/>
      <c r="L160" s="83"/>
      <c r="M160" s="83"/>
      <c r="N160" s="83"/>
      <c r="O160" s="83"/>
      <c r="P160" s="83"/>
      <c r="Q160" s="83"/>
    </row>
    <row r="161" spans="1:17">
      <c r="A161" s="83"/>
      <c r="B161" s="83"/>
      <c r="E161" s="83"/>
      <c r="I161" s="83"/>
      <c r="J161" s="83"/>
      <c r="K161" s="83"/>
      <c r="L161" s="83"/>
      <c r="M161" s="83"/>
      <c r="N161" s="83"/>
      <c r="O161" s="83"/>
      <c r="P161" s="83"/>
      <c r="Q161" s="83"/>
    </row>
    <row r="162" spans="1:17">
      <c r="A162" s="83"/>
      <c r="B162" s="83"/>
      <c r="E162" s="83"/>
      <c r="I162" s="83"/>
      <c r="J162" s="83"/>
      <c r="K162" s="83"/>
      <c r="L162" s="83"/>
      <c r="M162" s="83"/>
      <c r="N162" s="83"/>
      <c r="O162" s="83"/>
      <c r="P162" s="83"/>
      <c r="Q162" s="83"/>
    </row>
    <row r="163" spans="1:17">
      <c r="A163" s="83"/>
      <c r="B163" s="83"/>
      <c r="E163" s="83"/>
      <c r="I163" s="83"/>
      <c r="J163" s="83"/>
      <c r="K163" s="83"/>
      <c r="L163" s="83"/>
      <c r="M163" s="83"/>
      <c r="N163" s="83"/>
      <c r="O163" s="83"/>
      <c r="P163" s="83"/>
      <c r="Q163" s="83"/>
    </row>
    <row r="164" spans="1:17">
      <c r="A164" s="83"/>
      <c r="B164" s="83"/>
      <c r="E164" s="83"/>
      <c r="I164" s="83"/>
      <c r="J164" s="83"/>
      <c r="K164" s="83"/>
      <c r="L164" s="83"/>
      <c r="M164" s="83"/>
      <c r="N164" s="83"/>
      <c r="O164" s="83"/>
      <c r="P164" s="83"/>
      <c r="Q164" s="83"/>
    </row>
    <row r="165" spans="1:17">
      <c r="A165" s="83"/>
      <c r="B165" s="83"/>
      <c r="E165" s="83"/>
      <c r="I165" s="83"/>
      <c r="J165" s="83"/>
      <c r="K165" s="83"/>
      <c r="L165" s="83"/>
      <c r="M165" s="83"/>
      <c r="N165" s="83"/>
      <c r="O165" s="83"/>
      <c r="P165" s="83"/>
      <c r="Q165" s="83"/>
    </row>
    <row r="166" spans="1:17">
      <c r="A166" s="83"/>
      <c r="B166" s="83"/>
      <c r="E166" s="83"/>
      <c r="I166" s="83"/>
      <c r="J166" s="83"/>
      <c r="K166" s="83"/>
      <c r="L166" s="83"/>
      <c r="M166" s="83"/>
      <c r="N166" s="83"/>
      <c r="O166" s="83"/>
      <c r="P166" s="83"/>
      <c r="Q166" s="83"/>
    </row>
    <row r="167" spans="1:17">
      <c r="A167" s="83"/>
      <c r="B167" s="83"/>
      <c r="E167" s="83"/>
      <c r="I167" s="83"/>
      <c r="J167" s="83"/>
      <c r="K167" s="83"/>
      <c r="L167" s="83"/>
      <c r="M167" s="83"/>
      <c r="N167" s="83"/>
      <c r="O167" s="83"/>
      <c r="P167" s="83"/>
      <c r="Q167" s="83"/>
    </row>
    <row r="168" spans="1:17">
      <c r="A168" s="83"/>
      <c r="B168" s="83"/>
      <c r="E168" s="83"/>
      <c r="I168" s="83"/>
      <c r="J168" s="83"/>
      <c r="K168" s="83"/>
      <c r="L168" s="83"/>
      <c r="M168" s="83"/>
      <c r="N168" s="83"/>
      <c r="O168" s="83"/>
      <c r="P168" s="83"/>
      <c r="Q168" s="83"/>
    </row>
    <row r="169" spans="1:17">
      <c r="A169" s="83"/>
      <c r="B169" s="83"/>
      <c r="E169" s="83"/>
      <c r="I169" s="83"/>
      <c r="J169" s="83"/>
      <c r="K169" s="83"/>
      <c r="L169" s="83"/>
      <c r="M169" s="83"/>
      <c r="N169" s="83"/>
      <c r="O169" s="83"/>
      <c r="P169" s="83"/>
      <c r="Q169" s="83"/>
    </row>
    <row r="170" spans="1:17">
      <c r="A170" s="83"/>
      <c r="B170" s="83"/>
      <c r="E170" s="83"/>
      <c r="I170" s="83"/>
      <c r="J170" s="83"/>
      <c r="K170" s="83"/>
      <c r="L170" s="83"/>
      <c r="M170" s="83"/>
      <c r="N170" s="83"/>
      <c r="O170" s="83"/>
      <c r="P170" s="83"/>
      <c r="Q170" s="83"/>
    </row>
    <row r="171" spans="1:17">
      <c r="A171" s="83"/>
      <c r="B171" s="83"/>
      <c r="E171" s="83"/>
      <c r="I171" s="83"/>
      <c r="J171" s="83"/>
      <c r="K171" s="83"/>
      <c r="L171" s="83"/>
      <c r="M171" s="83"/>
      <c r="N171" s="83"/>
      <c r="O171" s="83"/>
      <c r="P171" s="83"/>
      <c r="Q171" s="83"/>
    </row>
    <row r="172" spans="1:17">
      <c r="A172" s="83"/>
      <c r="B172" s="83"/>
      <c r="E172" s="83"/>
      <c r="I172" s="83"/>
      <c r="J172" s="83"/>
      <c r="K172" s="83"/>
      <c r="L172" s="83"/>
      <c r="M172" s="83"/>
      <c r="N172" s="83"/>
      <c r="O172" s="83"/>
      <c r="P172" s="83"/>
      <c r="Q172" s="83"/>
    </row>
    <row r="173" spans="1:17">
      <c r="A173" s="83"/>
      <c r="B173" s="83"/>
      <c r="E173" s="83"/>
      <c r="I173" s="83"/>
      <c r="J173" s="83"/>
      <c r="K173" s="83"/>
      <c r="L173" s="83"/>
      <c r="M173" s="83"/>
      <c r="N173" s="83"/>
      <c r="O173" s="83"/>
      <c r="P173" s="83"/>
      <c r="Q173" s="83"/>
    </row>
    <row r="174" spans="1:17">
      <c r="A174" s="83"/>
      <c r="B174" s="83"/>
      <c r="E174" s="83"/>
      <c r="I174" s="83"/>
      <c r="J174" s="83"/>
      <c r="K174" s="83"/>
      <c r="L174" s="83"/>
      <c r="M174" s="83"/>
      <c r="N174" s="83"/>
      <c r="O174" s="83"/>
      <c r="P174" s="83"/>
      <c r="Q174" s="83"/>
    </row>
    <row r="175" spans="1:17">
      <c r="A175" s="83"/>
      <c r="B175" s="83"/>
      <c r="E175" s="83"/>
      <c r="I175" s="83"/>
      <c r="J175" s="83"/>
      <c r="K175" s="83"/>
      <c r="L175" s="83"/>
      <c r="M175" s="83"/>
      <c r="N175" s="83"/>
      <c r="O175" s="83"/>
      <c r="P175" s="83"/>
      <c r="Q175" s="83"/>
    </row>
    <row r="176" spans="1:17">
      <c r="A176" s="83"/>
      <c r="B176" s="83"/>
      <c r="E176" s="83"/>
      <c r="I176" s="83"/>
      <c r="J176" s="83"/>
      <c r="K176" s="83"/>
      <c r="L176" s="83"/>
      <c r="M176" s="83"/>
      <c r="N176" s="83"/>
      <c r="O176" s="83"/>
      <c r="P176" s="83"/>
      <c r="Q176" s="83"/>
    </row>
    <row r="177" spans="1:17">
      <c r="A177" s="83"/>
      <c r="B177" s="83"/>
      <c r="E177" s="83"/>
      <c r="I177" s="83"/>
      <c r="J177" s="83"/>
      <c r="K177" s="83"/>
      <c r="L177" s="83"/>
      <c r="M177" s="83"/>
      <c r="N177" s="83"/>
      <c r="O177" s="83"/>
      <c r="P177" s="83"/>
      <c r="Q177" s="83"/>
    </row>
    <row r="178" spans="1:17">
      <c r="A178" s="83"/>
      <c r="B178" s="83"/>
      <c r="E178" s="83"/>
      <c r="I178" s="83"/>
      <c r="J178" s="83"/>
      <c r="K178" s="83"/>
      <c r="L178" s="83"/>
      <c r="M178" s="83"/>
      <c r="N178" s="83"/>
      <c r="O178" s="83"/>
      <c r="P178" s="83"/>
      <c r="Q178" s="83"/>
    </row>
    <row r="179" spans="1:17">
      <c r="A179" s="83"/>
      <c r="B179" s="83"/>
      <c r="E179" s="83"/>
      <c r="I179" s="83"/>
      <c r="J179" s="83"/>
      <c r="K179" s="83"/>
      <c r="L179" s="83"/>
      <c r="M179" s="83"/>
      <c r="N179" s="83"/>
      <c r="O179" s="83"/>
      <c r="P179" s="83"/>
      <c r="Q179" s="83"/>
    </row>
    <row r="180" spans="1:17">
      <c r="A180" s="83"/>
      <c r="B180" s="83"/>
      <c r="E180" s="83"/>
      <c r="I180" s="83"/>
      <c r="J180" s="83"/>
      <c r="K180" s="83"/>
      <c r="L180" s="83"/>
      <c r="M180" s="83"/>
      <c r="N180" s="83"/>
      <c r="O180" s="83"/>
      <c r="P180" s="83"/>
      <c r="Q180" s="83"/>
    </row>
    <row r="181" spans="1:17">
      <c r="A181" s="83"/>
      <c r="B181" s="83"/>
      <c r="E181" s="83"/>
      <c r="I181" s="83"/>
      <c r="J181" s="83"/>
      <c r="K181" s="83"/>
      <c r="L181" s="83"/>
      <c r="M181" s="83"/>
      <c r="N181" s="83"/>
      <c r="O181" s="83"/>
      <c r="P181" s="83"/>
      <c r="Q181" s="83"/>
    </row>
    <row r="182" spans="1:17">
      <c r="A182" s="83"/>
      <c r="B182" s="83"/>
      <c r="E182" s="83"/>
      <c r="I182" s="83"/>
      <c r="J182" s="83"/>
      <c r="K182" s="83"/>
      <c r="L182" s="83"/>
      <c r="M182" s="83"/>
      <c r="N182" s="83"/>
      <c r="O182" s="83"/>
      <c r="P182" s="83"/>
      <c r="Q182" s="83"/>
    </row>
    <row r="183" spans="1:17">
      <c r="A183" s="83"/>
      <c r="B183" s="83"/>
      <c r="E183" s="83"/>
      <c r="I183" s="83"/>
      <c r="J183" s="83"/>
      <c r="K183" s="83"/>
      <c r="L183" s="83"/>
      <c r="M183" s="83"/>
      <c r="N183" s="83"/>
      <c r="O183" s="83"/>
      <c r="P183" s="83"/>
      <c r="Q183" s="83"/>
    </row>
    <row r="184" spans="1:17">
      <c r="A184" s="83"/>
      <c r="B184" s="83"/>
      <c r="E184" s="83"/>
      <c r="I184" s="83"/>
      <c r="J184" s="83"/>
      <c r="K184" s="83"/>
      <c r="L184" s="83"/>
      <c r="M184" s="83"/>
      <c r="N184" s="83"/>
      <c r="O184" s="83"/>
      <c r="P184" s="83"/>
      <c r="Q184" s="83"/>
    </row>
    <row r="185" spans="1:17">
      <c r="A185" s="83"/>
      <c r="B185" s="83"/>
      <c r="E185" s="83"/>
      <c r="I185" s="83"/>
      <c r="J185" s="83"/>
      <c r="K185" s="83"/>
      <c r="L185" s="83"/>
      <c r="M185" s="83"/>
      <c r="N185" s="83"/>
      <c r="O185" s="83"/>
      <c r="P185" s="83"/>
      <c r="Q185" s="83"/>
    </row>
    <row r="186" spans="1:17">
      <c r="A186" s="83"/>
      <c r="B186" s="83"/>
      <c r="E186" s="83"/>
      <c r="I186" s="83"/>
      <c r="J186" s="83"/>
      <c r="K186" s="83"/>
      <c r="L186" s="83"/>
      <c r="M186" s="83"/>
      <c r="N186" s="83"/>
      <c r="O186" s="83"/>
      <c r="P186" s="83"/>
      <c r="Q186" s="83"/>
    </row>
    <row r="187" spans="1:17">
      <c r="A187" s="83"/>
      <c r="B187" s="83"/>
      <c r="E187" s="83"/>
      <c r="I187" s="83"/>
      <c r="J187" s="83"/>
      <c r="K187" s="83"/>
      <c r="L187" s="83"/>
      <c r="M187" s="83"/>
      <c r="N187" s="83"/>
      <c r="O187" s="83"/>
      <c r="P187" s="83"/>
      <c r="Q187" s="83"/>
    </row>
    <row r="188" spans="1:17">
      <c r="A188" s="83"/>
      <c r="B188" s="83"/>
      <c r="E188" s="83"/>
      <c r="I188" s="83"/>
      <c r="J188" s="83"/>
      <c r="K188" s="83"/>
      <c r="L188" s="83"/>
      <c r="M188" s="83"/>
      <c r="N188" s="83"/>
      <c r="O188" s="83"/>
      <c r="P188" s="83"/>
      <c r="Q188" s="83"/>
    </row>
    <row r="189" spans="1:17">
      <c r="A189" s="83"/>
      <c r="B189" s="83"/>
      <c r="E189" s="83"/>
      <c r="I189" s="83"/>
      <c r="J189" s="83"/>
      <c r="K189" s="83"/>
      <c r="L189" s="83"/>
      <c r="M189" s="83"/>
      <c r="N189" s="83"/>
      <c r="O189" s="83"/>
      <c r="P189" s="83"/>
      <c r="Q189" s="83"/>
    </row>
    <row r="190" spans="1:17">
      <c r="A190" s="83"/>
      <c r="B190" s="83"/>
      <c r="E190" s="83"/>
      <c r="I190" s="83"/>
      <c r="J190" s="83"/>
      <c r="K190" s="83"/>
      <c r="L190" s="83"/>
      <c r="M190" s="83"/>
      <c r="N190" s="83"/>
      <c r="O190" s="83"/>
      <c r="P190" s="83"/>
      <c r="Q190" s="83"/>
    </row>
    <row r="191" spans="1:17">
      <c r="A191" s="83"/>
      <c r="B191" s="83"/>
      <c r="E191" s="83"/>
      <c r="I191" s="83"/>
      <c r="J191" s="83"/>
      <c r="K191" s="83"/>
      <c r="L191" s="83"/>
      <c r="M191" s="83"/>
      <c r="N191" s="83"/>
      <c r="O191" s="83"/>
      <c r="P191" s="83"/>
      <c r="Q191" s="83"/>
    </row>
    <row r="192" spans="1:17">
      <c r="A192" s="83"/>
      <c r="B192" s="83"/>
      <c r="E192" s="83"/>
      <c r="I192" s="83"/>
      <c r="J192" s="83"/>
      <c r="K192" s="83"/>
      <c r="L192" s="83"/>
      <c r="M192" s="83"/>
      <c r="N192" s="83"/>
      <c r="O192" s="83"/>
      <c r="P192" s="83"/>
      <c r="Q192" s="83"/>
    </row>
    <row r="193" spans="1:17">
      <c r="A193" s="83"/>
      <c r="B193" s="83"/>
      <c r="E193" s="83"/>
      <c r="I193" s="83"/>
      <c r="J193" s="83"/>
      <c r="K193" s="83"/>
      <c r="L193" s="83"/>
      <c r="M193" s="83"/>
      <c r="N193" s="83"/>
      <c r="O193" s="83"/>
      <c r="P193" s="83"/>
      <c r="Q193" s="83"/>
    </row>
    <row r="194" spans="1:17">
      <c r="A194" s="83"/>
      <c r="B194" s="83"/>
      <c r="E194" s="83"/>
      <c r="I194" s="83"/>
      <c r="J194" s="83"/>
      <c r="K194" s="83"/>
      <c r="L194" s="83"/>
      <c r="M194" s="83"/>
      <c r="N194" s="83"/>
      <c r="O194" s="83"/>
      <c r="P194" s="83"/>
      <c r="Q194" s="83"/>
    </row>
    <row r="195" spans="1:17">
      <c r="A195" s="83"/>
      <c r="B195" s="83"/>
      <c r="E195" s="83"/>
      <c r="I195" s="83"/>
      <c r="J195" s="83"/>
      <c r="K195" s="83"/>
      <c r="L195" s="83"/>
      <c r="M195" s="83"/>
      <c r="N195" s="83"/>
      <c r="O195" s="83"/>
      <c r="P195" s="83"/>
      <c r="Q195" s="83"/>
    </row>
    <row r="196" spans="1:17">
      <c r="A196" s="83"/>
      <c r="B196" s="83"/>
      <c r="E196" s="83"/>
      <c r="I196" s="83"/>
      <c r="J196" s="83"/>
      <c r="K196" s="83"/>
      <c r="L196" s="83"/>
      <c r="M196" s="83"/>
      <c r="N196" s="83"/>
      <c r="O196" s="83"/>
      <c r="P196" s="83"/>
      <c r="Q196" s="83"/>
    </row>
    <row r="197" spans="1:17">
      <c r="A197" s="83"/>
      <c r="B197" s="83"/>
      <c r="E197" s="83"/>
      <c r="I197" s="83"/>
      <c r="J197" s="83"/>
      <c r="K197" s="83"/>
      <c r="L197" s="83"/>
      <c r="M197" s="83"/>
      <c r="N197" s="83"/>
      <c r="O197" s="83"/>
      <c r="P197" s="83"/>
      <c r="Q197" s="83"/>
    </row>
    <row r="198" spans="1:17">
      <c r="A198" s="83"/>
      <c r="B198" s="83"/>
      <c r="E198" s="83"/>
      <c r="I198" s="83"/>
      <c r="J198" s="83"/>
      <c r="K198" s="83"/>
      <c r="L198" s="83"/>
      <c r="M198" s="83"/>
      <c r="N198" s="83"/>
      <c r="O198" s="83"/>
      <c r="P198" s="83"/>
      <c r="Q198" s="83"/>
    </row>
    <row r="199" spans="1:17">
      <c r="A199" s="83"/>
      <c r="B199" s="83"/>
      <c r="E199" s="83"/>
      <c r="I199" s="83"/>
      <c r="J199" s="83"/>
      <c r="K199" s="83"/>
      <c r="L199" s="83"/>
      <c r="M199" s="83"/>
      <c r="N199" s="83"/>
      <c r="O199" s="83"/>
      <c r="P199" s="83"/>
      <c r="Q199" s="83"/>
    </row>
    <row r="200" spans="1:17">
      <c r="A200" s="83"/>
      <c r="B200" s="83"/>
      <c r="E200" s="83"/>
      <c r="I200" s="83"/>
      <c r="J200" s="83"/>
      <c r="K200" s="83"/>
      <c r="L200" s="83"/>
      <c r="M200" s="83"/>
      <c r="N200" s="83"/>
      <c r="O200" s="83"/>
      <c r="P200" s="83"/>
      <c r="Q200" s="83"/>
    </row>
    <row r="201" spans="1:17">
      <c r="A201" s="83"/>
      <c r="B201" s="83"/>
      <c r="E201" s="83"/>
      <c r="I201" s="83"/>
      <c r="J201" s="83"/>
      <c r="K201" s="83"/>
      <c r="L201" s="83"/>
      <c r="M201" s="83"/>
      <c r="N201" s="83"/>
      <c r="O201" s="83"/>
      <c r="P201" s="83"/>
      <c r="Q201" s="83"/>
    </row>
    <row r="202" spans="1:17">
      <c r="A202" s="83"/>
      <c r="B202" s="83"/>
      <c r="E202" s="83"/>
      <c r="I202" s="83"/>
      <c r="J202" s="83"/>
      <c r="K202" s="83"/>
      <c r="L202" s="83"/>
      <c r="M202" s="83"/>
      <c r="N202" s="83"/>
      <c r="O202" s="83"/>
      <c r="P202" s="83"/>
      <c r="Q202" s="83"/>
    </row>
    <row r="203" spans="1:17">
      <c r="A203" s="83"/>
      <c r="B203" s="83"/>
      <c r="E203" s="83"/>
      <c r="I203" s="83"/>
      <c r="J203" s="83"/>
      <c r="K203" s="83"/>
      <c r="L203" s="83"/>
      <c r="M203" s="83"/>
      <c r="N203" s="83"/>
      <c r="O203" s="83"/>
      <c r="P203" s="83"/>
      <c r="Q203" s="83"/>
    </row>
    <row r="204" spans="1:17">
      <c r="A204" s="83"/>
      <c r="B204" s="83"/>
      <c r="E204" s="83"/>
      <c r="I204" s="83"/>
      <c r="J204" s="83"/>
      <c r="K204" s="83"/>
      <c r="L204" s="83"/>
      <c r="M204" s="83"/>
      <c r="N204" s="83"/>
      <c r="O204" s="83"/>
      <c r="P204" s="83"/>
      <c r="Q204" s="83"/>
    </row>
    <row r="205" spans="1:17">
      <c r="A205" s="83"/>
      <c r="B205" s="83"/>
      <c r="E205" s="83"/>
      <c r="I205" s="83"/>
      <c r="J205" s="83"/>
      <c r="K205" s="83"/>
      <c r="L205" s="83"/>
      <c r="M205" s="83"/>
      <c r="N205" s="83"/>
      <c r="O205" s="83"/>
      <c r="P205" s="83"/>
      <c r="Q205" s="83"/>
    </row>
    <row r="206" spans="1:17">
      <c r="A206" s="83"/>
      <c r="B206" s="83"/>
      <c r="E206" s="83"/>
      <c r="I206" s="83"/>
      <c r="J206" s="83"/>
      <c r="K206" s="83"/>
      <c r="L206" s="83"/>
      <c r="M206" s="83"/>
      <c r="N206" s="83"/>
      <c r="O206" s="83"/>
      <c r="P206" s="83"/>
      <c r="Q206" s="83"/>
    </row>
    <row r="207" spans="1:17">
      <c r="A207" s="83"/>
      <c r="B207" s="83"/>
      <c r="E207" s="83"/>
      <c r="I207" s="83"/>
      <c r="J207" s="83"/>
      <c r="K207" s="83"/>
      <c r="L207" s="83"/>
      <c r="M207" s="83"/>
      <c r="N207" s="83"/>
      <c r="O207" s="83"/>
      <c r="P207" s="83"/>
      <c r="Q207" s="83"/>
    </row>
    <row r="208" spans="1:17">
      <c r="A208" s="83"/>
      <c r="B208" s="83"/>
      <c r="E208" s="83"/>
      <c r="I208" s="83"/>
      <c r="J208" s="83"/>
      <c r="K208" s="83"/>
      <c r="L208" s="83"/>
      <c r="M208" s="83"/>
      <c r="N208" s="83"/>
      <c r="O208" s="83"/>
      <c r="P208" s="83"/>
      <c r="Q208" s="83"/>
    </row>
    <row r="209" spans="1:17">
      <c r="A209" s="83"/>
      <c r="B209" s="83"/>
      <c r="E209" s="83"/>
      <c r="I209" s="83"/>
      <c r="J209" s="83"/>
      <c r="K209" s="83"/>
      <c r="L209" s="83"/>
      <c r="M209" s="83"/>
      <c r="N209" s="83"/>
      <c r="O209" s="83"/>
      <c r="P209" s="83"/>
      <c r="Q209" s="83"/>
    </row>
    <row r="210" spans="1:17">
      <c r="A210" s="83"/>
      <c r="B210" s="83"/>
      <c r="E210" s="83"/>
      <c r="I210" s="83"/>
      <c r="J210" s="83"/>
      <c r="K210" s="83"/>
      <c r="L210" s="83"/>
      <c r="M210" s="83"/>
      <c r="N210" s="83"/>
      <c r="O210" s="83"/>
      <c r="P210" s="83"/>
      <c r="Q210" s="83"/>
    </row>
    <row r="211" spans="1:17">
      <c r="A211" s="83"/>
      <c r="B211" s="83"/>
      <c r="E211" s="83"/>
      <c r="I211" s="83"/>
      <c r="J211" s="83"/>
      <c r="K211" s="83"/>
      <c r="L211" s="83"/>
      <c r="M211" s="83"/>
      <c r="N211" s="83"/>
      <c r="O211" s="83"/>
      <c r="P211" s="83"/>
      <c r="Q211" s="83"/>
    </row>
    <row r="212" spans="1:17">
      <c r="A212" s="83"/>
      <c r="B212" s="83"/>
      <c r="E212" s="83"/>
      <c r="I212" s="83"/>
      <c r="J212" s="83"/>
      <c r="K212" s="83"/>
      <c r="L212" s="83"/>
      <c r="M212" s="83"/>
      <c r="N212" s="83"/>
      <c r="O212" s="83"/>
      <c r="P212" s="83"/>
      <c r="Q212" s="83"/>
    </row>
    <row r="213" spans="1:17">
      <c r="A213" s="83"/>
      <c r="B213" s="83"/>
      <c r="E213" s="83"/>
      <c r="I213" s="83"/>
      <c r="J213" s="83"/>
      <c r="K213" s="83"/>
      <c r="L213" s="83"/>
      <c r="M213" s="83"/>
      <c r="N213" s="83"/>
      <c r="O213" s="83"/>
      <c r="P213" s="83"/>
      <c r="Q213" s="83"/>
    </row>
    <row r="214" spans="1:17">
      <c r="A214" s="83"/>
      <c r="B214" s="83"/>
      <c r="E214" s="83"/>
      <c r="I214" s="83"/>
      <c r="J214" s="83"/>
      <c r="K214" s="83"/>
      <c r="L214" s="83"/>
      <c r="M214" s="83"/>
      <c r="N214" s="83"/>
      <c r="O214" s="83"/>
      <c r="P214" s="83"/>
      <c r="Q214" s="83"/>
    </row>
    <row r="215" spans="1:17">
      <c r="A215" s="83"/>
      <c r="B215" s="83"/>
      <c r="E215" s="83"/>
      <c r="I215" s="83"/>
      <c r="J215" s="83"/>
      <c r="K215" s="83"/>
      <c r="L215" s="83"/>
      <c r="M215" s="83"/>
      <c r="N215" s="83"/>
      <c r="O215" s="83"/>
      <c r="P215" s="83"/>
      <c r="Q215" s="83"/>
    </row>
    <row r="216" spans="1:17">
      <c r="A216" s="83"/>
      <c r="B216" s="83"/>
      <c r="E216" s="83"/>
      <c r="I216" s="83"/>
      <c r="J216" s="83"/>
      <c r="K216" s="83"/>
      <c r="L216" s="83"/>
      <c r="M216" s="83"/>
      <c r="N216" s="83"/>
      <c r="O216" s="83"/>
      <c r="P216" s="83"/>
      <c r="Q216" s="83"/>
    </row>
    <row r="217" spans="1:17">
      <c r="A217" s="83"/>
      <c r="B217" s="83"/>
      <c r="E217" s="83"/>
      <c r="I217" s="83"/>
      <c r="J217" s="83"/>
      <c r="K217" s="83"/>
      <c r="L217" s="83"/>
      <c r="M217" s="83"/>
      <c r="N217" s="83"/>
      <c r="O217" s="83"/>
      <c r="P217" s="83"/>
      <c r="Q217" s="83"/>
    </row>
    <row r="218" spans="1:17">
      <c r="A218" s="83"/>
      <c r="B218" s="83"/>
      <c r="E218" s="83"/>
      <c r="I218" s="83"/>
      <c r="J218" s="83"/>
      <c r="K218" s="83"/>
      <c r="L218" s="83"/>
      <c r="M218" s="83"/>
      <c r="N218" s="83"/>
      <c r="O218" s="83"/>
      <c r="P218" s="83"/>
      <c r="Q218" s="83"/>
    </row>
    <row r="219" spans="1:17">
      <c r="A219" s="83"/>
      <c r="B219" s="83"/>
      <c r="E219" s="83"/>
      <c r="I219" s="83"/>
      <c r="J219" s="83"/>
      <c r="K219" s="83"/>
      <c r="L219" s="83"/>
      <c r="M219" s="83"/>
      <c r="N219" s="83"/>
      <c r="O219" s="83"/>
      <c r="P219" s="83"/>
      <c r="Q219" s="83"/>
    </row>
    <row r="220" spans="1:17">
      <c r="A220" s="83"/>
      <c r="B220" s="83"/>
      <c r="E220" s="83"/>
      <c r="I220" s="83"/>
      <c r="J220" s="83"/>
      <c r="K220" s="83"/>
      <c r="L220" s="83"/>
      <c r="M220" s="83"/>
      <c r="N220" s="83"/>
      <c r="O220" s="83"/>
      <c r="P220" s="83"/>
      <c r="Q220" s="83"/>
    </row>
    <row r="221" spans="1:17">
      <c r="A221" s="83"/>
      <c r="B221" s="83"/>
      <c r="E221" s="83"/>
      <c r="I221" s="83"/>
      <c r="J221" s="83"/>
      <c r="K221" s="83"/>
      <c r="L221" s="83"/>
      <c r="M221" s="83"/>
      <c r="N221" s="83"/>
      <c r="O221" s="83"/>
      <c r="P221" s="83"/>
      <c r="Q221" s="83"/>
    </row>
    <row r="222" spans="1:17">
      <c r="A222" s="83"/>
      <c r="B222" s="83"/>
      <c r="E222" s="83"/>
      <c r="I222" s="83"/>
      <c r="J222" s="83"/>
      <c r="K222" s="83"/>
      <c r="L222" s="83"/>
      <c r="M222" s="83"/>
      <c r="N222" s="83"/>
      <c r="O222" s="83"/>
      <c r="P222" s="83"/>
      <c r="Q222" s="83"/>
    </row>
    <row r="223" spans="1:17">
      <c r="A223" s="83"/>
      <c r="B223" s="83"/>
      <c r="E223" s="83"/>
      <c r="I223" s="83"/>
      <c r="J223" s="83"/>
      <c r="K223" s="83"/>
      <c r="L223" s="83"/>
      <c r="M223" s="83"/>
      <c r="N223" s="83"/>
      <c r="O223" s="83"/>
      <c r="P223" s="83"/>
      <c r="Q223" s="83"/>
    </row>
    <row r="224" spans="1:17">
      <c r="A224" s="83"/>
      <c r="B224" s="83"/>
      <c r="E224" s="83"/>
      <c r="I224" s="83"/>
      <c r="J224" s="83"/>
      <c r="K224" s="83"/>
      <c r="L224" s="83"/>
      <c r="M224" s="83"/>
      <c r="N224" s="83"/>
      <c r="O224" s="83"/>
      <c r="P224" s="83"/>
      <c r="Q224" s="83"/>
    </row>
    <row r="225" spans="1:17">
      <c r="A225" s="83"/>
      <c r="B225" s="83"/>
      <c r="E225" s="83"/>
      <c r="I225" s="83"/>
      <c r="J225" s="83"/>
      <c r="K225" s="83"/>
      <c r="L225" s="83"/>
      <c r="M225" s="83"/>
      <c r="N225" s="83"/>
      <c r="O225" s="83"/>
      <c r="P225" s="83"/>
      <c r="Q225" s="83"/>
    </row>
    <row r="226" spans="1:17">
      <c r="A226" s="83"/>
      <c r="B226" s="83"/>
      <c r="E226" s="83"/>
      <c r="I226" s="83"/>
      <c r="J226" s="83"/>
      <c r="K226" s="83"/>
      <c r="L226" s="83"/>
      <c r="M226" s="83"/>
      <c r="N226" s="83"/>
      <c r="O226" s="83"/>
      <c r="P226" s="83"/>
      <c r="Q226" s="83"/>
    </row>
    <row r="227" spans="1:17">
      <c r="A227" s="83"/>
      <c r="B227" s="83"/>
      <c r="E227" s="83"/>
      <c r="I227" s="83"/>
      <c r="J227" s="83"/>
      <c r="K227" s="83"/>
      <c r="L227" s="83"/>
      <c r="M227" s="83"/>
      <c r="N227" s="83"/>
      <c r="O227" s="83"/>
      <c r="P227" s="83"/>
      <c r="Q227" s="83"/>
    </row>
    <row r="228" spans="1:17">
      <c r="A228" s="83"/>
      <c r="B228" s="83"/>
      <c r="E228" s="83"/>
      <c r="I228" s="83"/>
      <c r="J228" s="83"/>
      <c r="K228" s="83"/>
      <c r="L228" s="83"/>
      <c r="M228" s="83"/>
      <c r="N228" s="83"/>
      <c r="O228" s="83"/>
      <c r="P228" s="83"/>
      <c r="Q228" s="83"/>
    </row>
    <row r="229" spans="1:17">
      <c r="A229" s="83"/>
      <c r="B229" s="83"/>
      <c r="E229" s="83"/>
      <c r="I229" s="83"/>
      <c r="J229" s="83"/>
      <c r="K229" s="83"/>
      <c r="L229" s="83"/>
      <c r="M229" s="83"/>
      <c r="N229" s="83"/>
      <c r="O229" s="83"/>
      <c r="P229" s="83"/>
      <c r="Q229" s="83"/>
    </row>
    <row r="230" spans="1:17">
      <c r="A230" s="83"/>
      <c r="B230" s="83"/>
      <c r="E230" s="83"/>
      <c r="I230" s="83"/>
      <c r="J230" s="83"/>
      <c r="K230" s="83"/>
      <c r="L230" s="83"/>
      <c r="M230" s="83"/>
      <c r="N230" s="83"/>
      <c r="O230" s="83"/>
      <c r="P230" s="83"/>
      <c r="Q230" s="83"/>
    </row>
    <row r="231" spans="1:17">
      <c r="A231" s="83"/>
      <c r="B231" s="83"/>
      <c r="E231" s="83"/>
      <c r="I231" s="83"/>
      <c r="J231" s="83"/>
      <c r="K231" s="83"/>
      <c r="L231" s="83"/>
      <c r="M231" s="83"/>
      <c r="N231" s="83"/>
      <c r="O231" s="83"/>
      <c r="P231" s="83"/>
      <c r="Q231" s="83"/>
    </row>
    <row r="232" spans="1:17">
      <c r="A232" s="83"/>
      <c r="B232" s="83"/>
      <c r="E232" s="83"/>
      <c r="I232" s="83"/>
      <c r="J232" s="83"/>
      <c r="K232" s="83"/>
      <c r="L232" s="83"/>
      <c r="M232" s="83"/>
      <c r="N232" s="83"/>
      <c r="O232" s="83"/>
      <c r="P232" s="83"/>
      <c r="Q232" s="83"/>
    </row>
    <row r="233" spans="1:17">
      <c r="A233" s="83"/>
      <c r="B233" s="83"/>
      <c r="E233" s="83"/>
      <c r="I233" s="83"/>
      <c r="J233" s="83"/>
      <c r="K233" s="83"/>
      <c r="L233" s="83"/>
      <c r="M233" s="83"/>
      <c r="N233" s="83"/>
      <c r="O233" s="83"/>
      <c r="P233" s="83"/>
      <c r="Q233" s="83"/>
    </row>
    <row r="234" spans="1:17">
      <c r="A234" s="83"/>
      <c r="B234" s="83"/>
      <c r="E234" s="83"/>
      <c r="I234" s="83"/>
      <c r="J234" s="83"/>
      <c r="K234" s="83"/>
      <c r="L234" s="83"/>
      <c r="M234" s="83"/>
      <c r="N234" s="83"/>
      <c r="O234" s="83"/>
      <c r="P234" s="83"/>
      <c r="Q234" s="83"/>
    </row>
    <row r="235" spans="1:17">
      <c r="A235" s="83"/>
      <c r="B235" s="83"/>
      <c r="E235" s="83"/>
      <c r="I235" s="83"/>
      <c r="J235" s="83"/>
      <c r="K235" s="83"/>
      <c r="L235" s="83"/>
      <c r="M235" s="83"/>
      <c r="N235" s="83"/>
      <c r="O235" s="83"/>
      <c r="P235" s="83"/>
      <c r="Q235" s="83"/>
    </row>
    <row r="236" spans="1:17">
      <c r="A236" s="83"/>
      <c r="B236" s="83"/>
      <c r="E236" s="83"/>
      <c r="I236" s="83"/>
      <c r="J236" s="83"/>
      <c r="K236" s="83"/>
      <c r="L236" s="83"/>
      <c r="M236" s="83"/>
      <c r="N236" s="83"/>
      <c r="O236" s="83"/>
      <c r="P236" s="83"/>
      <c r="Q236" s="83"/>
    </row>
    <row r="237" spans="1:17">
      <c r="A237" s="83"/>
      <c r="B237" s="83"/>
      <c r="E237" s="83"/>
      <c r="I237" s="83"/>
      <c r="J237" s="83"/>
      <c r="K237" s="83"/>
      <c r="L237" s="83"/>
      <c r="M237" s="83"/>
      <c r="N237" s="83"/>
      <c r="O237" s="83"/>
      <c r="P237" s="83"/>
      <c r="Q237" s="83"/>
    </row>
    <row r="238" spans="1:17">
      <c r="A238" s="83"/>
      <c r="B238" s="83"/>
      <c r="E238" s="83"/>
      <c r="I238" s="83"/>
      <c r="J238" s="83"/>
      <c r="K238" s="83"/>
      <c r="L238" s="83"/>
      <c r="M238" s="83"/>
      <c r="N238" s="83"/>
      <c r="O238" s="83"/>
      <c r="P238" s="83"/>
      <c r="Q238" s="83"/>
    </row>
    <row r="239" spans="1:17">
      <c r="A239" s="83"/>
      <c r="B239" s="83"/>
      <c r="E239" s="83"/>
      <c r="I239" s="83"/>
      <c r="J239" s="83"/>
      <c r="K239" s="83"/>
      <c r="L239" s="83"/>
      <c r="M239" s="83"/>
      <c r="N239" s="83"/>
      <c r="O239" s="83"/>
      <c r="P239" s="83"/>
      <c r="Q239" s="83"/>
    </row>
    <row r="240" spans="1:17">
      <c r="A240" s="83"/>
      <c r="B240" s="83"/>
      <c r="E240" s="83"/>
      <c r="I240" s="83"/>
      <c r="J240" s="83"/>
      <c r="K240" s="83"/>
      <c r="L240" s="83"/>
      <c r="M240" s="83"/>
      <c r="N240" s="83"/>
      <c r="O240" s="83"/>
      <c r="P240" s="83"/>
      <c r="Q240" s="83"/>
    </row>
    <row r="241" spans="1:17">
      <c r="A241" s="83"/>
      <c r="B241" s="83"/>
      <c r="E241" s="83"/>
      <c r="I241" s="83"/>
      <c r="J241" s="83"/>
      <c r="K241" s="83"/>
      <c r="L241" s="83"/>
      <c r="M241" s="83"/>
      <c r="N241" s="83"/>
      <c r="O241" s="83"/>
      <c r="P241" s="83"/>
      <c r="Q241" s="83"/>
    </row>
    <row r="242" spans="1:17">
      <c r="A242" s="83"/>
      <c r="B242" s="83"/>
      <c r="E242" s="83"/>
      <c r="I242" s="83"/>
      <c r="J242" s="83"/>
      <c r="K242" s="83"/>
      <c r="L242" s="83"/>
      <c r="M242" s="83"/>
      <c r="N242" s="83"/>
      <c r="O242" s="83"/>
      <c r="P242" s="83"/>
      <c r="Q242" s="83"/>
    </row>
    <row r="243" spans="1:17">
      <c r="A243" s="83"/>
      <c r="B243" s="83"/>
      <c r="E243" s="83"/>
      <c r="I243" s="83"/>
      <c r="J243" s="83"/>
      <c r="K243" s="83"/>
      <c r="L243" s="83"/>
      <c r="M243" s="83"/>
      <c r="N243" s="83"/>
      <c r="O243" s="83"/>
      <c r="P243" s="83"/>
      <c r="Q243" s="83"/>
    </row>
    <row r="244" spans="1:17">
      <c r="A244" s="83"/>
      <c r="B244" s="83"/>
      <c r="E244" s="83"/>
      <c r="I244" s="83"/>
      <c r="J244" s="83"/>
      <c r="K244" s="83"/>
      <c r="L244" s="83"/>
      <c r="M244" s="83"/>
      <c r="N244" s="83"/>
      <c r="O244" s="83"/>
      <c r="P244" s="83"/>
      <c r="Q244" s="83"/>
    </row>
  </sheetData>
  <autoFilter ref="A14:H151"/>
  <mergeCells count="12">
    <mergeCell ref="C66:D66"/>
    <mergeCell ref="C65:D65"/>
    <mergeCell ref="B85:G85"/>
    <mergeCell ref="B86:H86"/>
    <mergeCell ref="A1:G1"/>
    <mergeCell ref="A2:G2"/>
    <mergeCell ref="A3:G3"/>
    <mergeCell ref="B84:G84"/>
    <mergeCell ref="C35:D35"/>
    <mergeCell ref="C53:D53"/>
    <mergeCell ref="C58:D58"/>
    <mergeCell ref="C76:D76"/>
  </mergeCells>
  <printOptions horizontalCentered="1"/>
  <pageMargins left="0.98425196850393704" right="0.98425196850393704" top="0.78740157480314965" bottom="3.9370078740157481" header="0.51181102362204722" footer="3.3464566929133861"/>
  <pageSetup paperSize="9" scale="93" firstPageNumber="63" fitToHeight="42" orientation="portrait" blackAndWhite="1" useFirstPageNumber="1" r:id="rId1"/>
  <headerFooter alignWithMargins="0">
    <oddHeader xml:space="preserve">&amp;C   </oddHeader>
    <oddFooter>&amp;C&amp;"Times New Roman,Bold" &amp;P</oddFooter>
  </headerFooter>
</worksheet>
</file>

<file path=xl/worksheets/sheet33.xml><?xml version="1.0" encoding="utf-8"?>
<worksheet xmlns="http://schemas.openxmlformats.org/spreadsheetml/2006/main" xmlns:r="http://schemas.openxmlformats.org/officeDocument/2006/relationships">
  <sheetPr syncVertical="1" syncRef="A34" transitionEvaluation="1" codeName="Sheet31">
    <tabColor rgb="FFC00000"/>
  </sheetPr>
  <dimension ref="A1:O62"/>
  <sheetViews>
    <sheetView view="pageBreakPreview" topLeftCell="A34" zoomScaleSheetLayoutView="100" workbookViewId="0">
      <selection activeCell="E67" sqref="E67"/>
    </sheetView>
  </sheetViews>
  <sheetFormatPr defaultColWidth="11" defaultRowHeight="13.2"/>
  <cols>
    <col min="1" max="1" width="5.6640625" style="1484" customWidth="1"/>
    <col min="2" max="2" width="8.109375" style="100" customWidth="1"/>
    <col min="3" max="3" width="33.6640625" style="83" customWidth="1"/>
    <col min="4" max="4" width="7.33203125" style="97" customWidth="1"/>
    <col min="5" max="5" width="9.109375" style="97" customWidth="1"/>
    <col min="6" max="6" width="10.44140625" style="83" customWidth="1"/>
    <col min="7" max="7" width="8" style="83" customWidth="1"/>
    <col min="8" max="8" width="2.88671875" style="83" customWidth="1"/>
    <col min="9" max="9" width="5.5546875" style="101" customWidth="1"/>
    <col min="10" max="10" width="11.33203125" style="101" bestFit="1" customWidth="1"/>
    <col min="11" max="15" width="11" style="101"/>
    <col min="16" max="16384" width="11" style="83"/>
  </cols>
  <sheetData>
    <row r="1" spans="1:15" ht="12.75" customHeight="1">
      <c r="A1" s="1751" t="s">
        <v>26</v>
      </c>
      <c r="B1" s="1751"/>
      <c r="C1" s="1751"/>
      <c r="D1" s="1751"/>
      <c r="E1" s="1751"/>
      <c r="F1" s="1751"/>
      <c r="G1" s="1751"/>
      <c r="H1" s="1490"/>
      <c r="K1" s="83"/>
      <c r="L1" s="83"/>
      <c r="M1" s="83"/>
      <c r="N1" s="83"/>
      <c r="O1" s="83"/>
    </row>
    <row r="2" spans="1:15">
      <c r="A2" s="1682" t="s">
        <v>27</v>
      </c>
      <c r="B2" s="1682"/>
      <c r="C2" s="1682"/>
      <c r="D2" s="1682"/>
      <c r="E2" s="1682"/>
      <c r="F2" s="1682"/>
      <c r="G2" s="1682"/>
      <c r="H2" s="1478"/>
      <c r="K2" s="83"/>
      <c r="L2" s="83"/>
      <c r="M2" s="83"/>
      <c r="N2" s="83"/>
      <c r="O2" s="83"/>
    </row>
    <row r="3" spans="1:15" ht="12" customHeight="1">
      <c r="A3" s="1666" t="s">
        <v>876</v>
      </c>
      <c r="B3" s="1666"/>
      <c r="C3" s="1666"/>
      <c r="D3" s="1666"/>
      <c r="E3" s="1666"/>
      <c r="F3" s="1666"/>
      <c r="G3" s="1666"/>
      <c r="H3" s="1474"/>
      <c r="K3" s="83"/>
      <c r="L3" s="83"/>
      <c r="M3" s="83"/>
      <c r="N3" s="83"/>
      <c r="O3" s="83"/>
    </row>
    <row r="4" spans="1:15" ht="13.8">
      <c r="A4" s="31"/>
      <c r="B4" s="1475"/>
      <c r="C4" s="1475"/>
      <c r="D4" s="1475"/>
      <c r="E4" s="1475"/>
      <c r="F4" s="1475"/>
      <c r="G4" s="1475"/>
      <c r="H4" s="1475"/>
      <c r="K4" s="83"/>
      <c r="L4" s="83"/>
      <c r="M4" s="83"/>
      <c r="N4" s="83"/>
      <c r="O4" s="83"/>
    </row>
    <row r="5" spans="1:15" ht="13.95" customHeight="1">
      <c r="A5" s="31"/>
      <c r="B5" s="27"/>
      <c r="C5" s="27"/>
      <c r="D5" s="33"/>
      <c r="E5" s="34" t="s">
        <v>4</v>
      </c>
      <c r="F5" s="34" t="s">
        <v>5</v>
      </c>
      <c r="G5" s="34" t="s">
        <v>110</v>
      </c>
      <c r="H5" s="30"/>
      <c r="K5" s="83"/>
      <c r="L5" s="83"/>
      <c r="M5" s="83"/>
      <c r="N5" s="83"/>
      <c r="O5" s="83"/>
    </row>
    <row r="6" spans="1:15" ht="13.95" customHeight="1">
      <c r="A6" s="31"/>
      <c r="B6" s="35" t="s">
        <v>6</v>
      </c>
      <c r="C6" s="27" t="s">
        <v>7</v>
      </c>
      <c r="D6" s="36" t="s">
        <v>52</v>
      </c>
      <c r="E6" s="29">
        <v>163577</v>
      </c>
      <c r="F6" s="29">
        <v>163209</v>
      </c>
      <c r="G6" s="29">
        <f>SUM(E6:F6)</f>
        <v>326786</v>
      </c>
      <c r="H6" s="29"/>
      <c r="K6" s="83"/>
      <c r="L6" s="83"/>
      <c r="M6" s="83"/>
      <c r="N6" s="83"/>
      <c r="O6" s="83"/>
    </row>
    <row r="7" spans="1:15" ht="13.95" customHeight="1">
      <c r="A7" s="31"/>
      <c r="B7" s="35" t="s">
        <v>8</v>
      </c>
      <c r="C7" s="37" t="s">
        <v>9</v>
      </c>
      <c r="D7" s="38"/>
      <c r="E7" s="30"/>
      <c r="F7" s="30"/>
      <c r="G7" s="30"/>
      <c r="H7" s="30"/>
      <c r="K7" s="83"/>
      <c r="L7" s="83"/>
      <c r="M7" s="83"/>
      <c r="N7" s="83"/>
      <c r="O7" s="83"/>
    </row>
    <row r="8" spans="1:15" ht="13.95" customHeight="1">
      <c r="A8" s="31"/>
      <c r="B8" s="35"/>
      <c r="C8" s="37" t="s">
        <v>106</v>
      </c>
      <c r="D8" s="38" t="s">
        <v>52</v>
      </c>
      <c r="E8" s="30">
        <f>G26</f>
        <v>22920</v>
      </c>
      <c r="F8" s="614">
        <f>G40</f>
        <v>33000</v>
      </c>
      <c r="G8" s="30">
        <f>SUM(E8:F8)</f>
        <v>55920</v>
      </c>
      <c r="H8" s="30"/>
      <c r="K8" s="83"/>
      <c r="L8" s="83"/>
      <c r="M8" s="83"/>
      <c r="N8" s="83"/>
      <c r="O8" s="83"/>
    </row>
    <row r="9" spans="1:15" ht="13.95" customHeight="1">
      <c r="A9" s="31"/>
      <c r="B9" s="39" t="s">
        <v>51</v>
      </c>
      <c r="C9" s="27" t="s">
        <v>20</v>
      </c>
      <c r="D9" s="40" t="s">
        <v>52</v>
      </c>
      <c r="E9" s="41">
        <f>SUM(E6:E8)</f>
        <v>186497</v>
      </c>
      <c r="F9" s="41">
        <f>SUM(F6:F8)</f>
        <v>196209</v>
      </c>
      <c r="G9" s="41">
        <f>SUM(E9:F9)</f>
        <v>382706</v>
      </c>
      <c r="H9" s="29"/>
      <c r="K9" s="83"/>
      <c r="L9" s="83"/>
      <c r="M9" s="83"/>
      <c r="N9" s="83"/>
      <c r="O9" s="83"/>
    </row>
    <row r="10" spans="1:15" ht="13.95" customHeight="1">
      <c r="A10" s="31"/>
      <c r="B10" s="35"/>
      <c r="C10" s="27"/>
      <c r="D10" s="28"/>
      <c r="E10" s="28"/>
      <c r="F10" s="36"/>
      <c r="G10" s="28"/>
      <c r="H10" s="28"/>
      <c r="K10" s="83"/>
      <c r="L10" s="83"/>
      <c r="M10" s="83"/>
      <c r="N10" s="83"/>
      <c r="O10" s="83"/>
    </row>
    <row r="11" spans="1:15" ht="13.95" customHeight="1">
      <c r="A11" s="31"/>
      <c r="B11" s="35" t="s">
        <v>21</v>
      </c>
      <c r="C11" s="27" t="s">
        <v>22</v>
      </c>
      <c r="D11" s="27"/>
      <c r="E11" s="27"/>
      <c r="F11" s="42"/>
      <c r="G11" s="27"/>
      <c r="H11" s="27"/>
      <c r="K11" s="83"/>
      <c r="L11" s="83"/>
      <c r="M11" s="83"/>
      <c r="N11" s="83"/>
      <c r="O11" s="83"/>
    </row>
    <row r="12" spans="1:15" s="1" customFormat="1">
      <c r="A12" s="29"/>
      <c r="B12" s="619"/>
      <c r="C12" s="619"/>
      <c r="D12" s="619"/>
      <c r="E12" s="619"/>
      <c r="F12" s="619"/>
      <c r="G12" s="619"/>
      <c r="H12" s="619"/>
    </row>
    <row r="13" spans="1:15" s="1" customFormat="1" ht="13.8" thickBot="1">
      <c r="A13" s="43"/>
      <c r="B13" s="1476"/>
      <c r="C13" s="1476"/>
      <c r="D13" s="1476"/>
      <c r="E13" s="1476"/>
      <c r="F13" s="1476"/>
      <c r="G13" s="1476" t="s">
        <v>98</v>
      </c>
      <c r="H13" s="619"/>
    </row>
    <row r="14" spans="1:15" s="1" customFormat="1" ht="14.4" thickTop="1" thickBot="1">
      <c r="A14" s="43"/>
      <c r="B14" s="281"/>
      <c r="C14" s="281" t="s">
        <v>23</v>
      </c>
      <c r="D14" s="281"/>
      <c r="E14" s="281"/>
      <c r="F14" s="281"/>
      <c r="G14" s="44" t="s">
        <v>110</v>
      </c>
      <c r="H14" s="30"/>
    </row>
    <row r="15" spans="1:15" ht="15" customHeight="1" thickTop="1">
      <c r="C15" s="125" t="s">
        <v>55</v>
      </c>
      <c r="D15" s="170"/>
      <c r="E15" s="336"/>
      <c r="F15" s="336"/>
      <c r="G15" s="170"/>
      <c r="H15" s="170"/>
      <c r="J15" s="83"/>
      <c r="K15" s="83"/>
      <c r="L15" s="83"/>
      <c r="M15" s="83"/>
      <c r="N15" s="83"/>
      <c r="O15" s="83"/>
    </row>
    <row r="16" spans="1:15" ht="15" customHeight="1">
      <c r="A16" s="1484" t="s">
        <v>56</v>
      </c>
      <c r="B16" s="195">
        <v>2204</v>
      </c>
      <c r="C16" s="125" t="s">
        <v>89</v>
      </c>
      <c r="E16" s="863"/>
      <c r="F16" s="863"/>
      <c r="G16" s="97"/>
      <c r="H16" s="97"/>
      <c r="J16" s="83"/>
      <c r="K16" s="83"/>
      <c r="L16" s="83"/>
      <c r="M16" s="83"/>
      <c r="N16" s="83"/>
      <c r="O16" s="83"/>
    </row>
    <row r="17" spans="1:15" ht="15" customHeight="1">
      <c r="B17" s="934">
        <v>1E-3</v>
      </c>
      <c r="C17" s="125" t="s">
        <v>57</v>
      </c>
      <c r="E17" s="863"/>
      <c r="F17" s="863"/>
      <c r="G17" s="97"/>
      <c r="H17" s="97"/>
      <c r="J17" s="83"/>
      <c r="K17" s="83"/>
      <c r="L17" s="83"/>
      <c r="M17" s="83"/>
      <c r="N17" s="83"/>
      <c r="O17" s="83"/>
    </row>
    <row r="18" spans="1:15" ht="15" customHeight="1">
      <c r="B18" s="1525">
        <v>60</v>
      </c>
      <c r="C18" s="126" t="s">
        <v>16</v>
      </c>
      <c r="D18" s="113"/>
      <c r="E18" s="863"/>
      <c r="F18" s="863"/>
      <c r="G18" s="97"/>
      <c r="H18" s="97"/>
      <c r="J18" s="83"/>
      <c r="K18" s="83"/>
      <c r="L18" s="83"/>
      <c r="M18" s="83"/>
      <c r="N18" s="83"/>
      <c r="O18" s="83"/>
    </row>
    <row r="19" spans="1:15" ht="15" customHeight="1">
      <c r="A19" s="1479"/>
      <c r="B19" s="218">
        <v>44</v>
      </c>
      <c r="C19" s="1485" t="s">
        <v>59</v>
      </c>
      <c r="D19" s="113"/>
      <c r="E19" s="863"/>
      <c r="F19" s="863"/>
      <c r="G19" s="97"/>
      <c r="H19" s="97"/>
      <c r="J19" s="83"/>
      <c r="K19" s="83"/>
      <c r="L19" s="83"/>
      <c r="M19" s="83"/>
      <c r="N19" s="83"/>
      <c r="O19" s="83"/>
    </row>
    <row r="20" spans="1:15" ht="15" customHeight="1">
      <c r="A20" s="1479"/>
      <c r="B20" s="117" t="s">
        <v>367</v>
      </c>
      <c r="C20" s="1485" t="s">
        <v>357</v>
      </c>
      <c r="D20" s="89"/>
      <c r="E20" s="286"/>
      <c r="F20" s="336"/>
      <c r="G20" s="170">
        <v>20920</v>
      </c>
      <c r="H20" s="170"/>
      <c r="J20" s="83"/>
      <c r="K20" s="83"/>
      <c r="L20" s="83"/>
      <c r="M20" s="83"/>
      <c r="N20" s="83"/>
      <c r="O20" s="83"/>
    </row>
    <row r="21" spans="1:15" ht="15" customHeight="1">
      <c r="B21" s="196" t="s">
        <v>789</v>
      </c>
      <c r="C21" s="126" t="s">
        <v>101</v>
      </c>
      <c r="D21" s="287"/>
      <c r="E21" s="286"/>
      <c r="F21" s="294"/>
      <c r="G21" s="286">
        <v>2000</v>
      </c>
      <c r="H21" s="286" t="s">
        <v>303</v>
      </c>
      <c r="J21" s="83"/>
      <c r="K21" s="83"/>
      <c r="L21" s="83"/>
      <c r="M21" s="83"/>
      <c r="N21" s="83"/>
      <c r="O21" s="83"/>
    </row>
    <row r="22" spans="1:15" ht="15" customHeight="1">
      <c r="A22" s="1484" t="s">
        <v>51</v>
      </c>
      <c r="B22" s="1525">
        <v>44</v>
      </c>
      <c r="C22" s="126" t="s">
        <v>59</v>
      </c>
      <c r="D22" s="89"/>
      <c r="E22" s="288"/>
      <c r="F22" s="810"/>
      <c r="G22" s="128">
        <f>SUM(G20:G21)</f>
        <v>22920</v>
      </c>
      <c r="H22" s="89"/>
      <c r="J22" s="83"/>
      <c r="K22" s="83"/>
      <c r="L22" s="83"/>
      <c r="M22" s="83"/>
      <c r="N22" s="83"/>
      <c r="O22" s="83"/>
    </row>
    <row r="23" spans="1:15" ht="15" customHeight="1">
      <c r="A23" s="1553" t="s">
        <v>51</v>
      </c>
      <c r="B23" s="218">
        <v>60</v>
      </c>
      <c r="C23" s="1559" t="s">
        <v>16</v>
      </c>
      <c r="D23" s="1527"/>
      <c r="E23" s="288"/>
      <c r="F23" s="288"/>
      <c r="G23" s="288">
        <f t="shared" ref="G23" si="0">G22</f>
        <v>22920</v>
      </c>
      <c r="H23" s="1527"/>
      <c r="J23" s="83"/>
      <c r="K23" s="83"/>
      <c r="L23" s="83"/>
      <c r="M23" s="83"/>
      <c r="N23" s="83"/>
      <c r="O23" s="83"/>
    </row>
    <row r="24" spans="1:15" ht="15" customHeight="1">
      <c r="A24" s="1553" t="s">
        <v>51</v>
      </c>
      <c r="B24" s="112">
        <v>1E-3</v>
      </c>
      <c r="C24" s="92" t="s">
        <v>57</v>
      </c>
      <c r="D24" s="1527"/>
      <c r="E24" s="288"/>
      <c r="F24" s="810"/>
      <c r="G24" s="1526">
        <f t="shared" ref="G24" si="1">G23</f>
        <v>22920</v>
      </c>
      <c r="H24" s="1527"/>
      <c r="J24" s="83"/>
      <c r="K24" s="83"/>
      <c r="L24" s="83"/>
      <c r="M24" s="83"/>
      <c r="N24" s="83"/>
      <c r="O24" s="83"/>
    </row>
    <row r="25" spans="1:15" ht="15" customHeight="1">
      <c r="A25" s="94" t="s">
        <v>51</v>
      </c>
      <c r="B25" s="105">
        <v>2204</v>
      </c>
      <c r="C25" s="99" t="s">
        <v>89</v>
      </c>
      <c r="D25" s="178"/>
      <c r="E25" s="291"/>
      <c r="F25" s="291"/>
      <c r="G25" s="291">
        <f t="shared" ref="G25" si="2">G24</f>
        <v>22920</v>
      </c>
      <c r="H25" s="89"/>
      <c r="J25" s="83"/>
      <c r="K25" s="83"/>
      <c r="L25" s="83"/>
      <c r="M25" s="83"/>
      <c r="N25" s="83"/>
      <c r="O25" s="83"/>
    </row>
    <row r="26" spans="1:15" ht="15" customHeight="1">
      <c r="A26" s="102" t="s">
        <v>51</v>
      </c>
      <c r="B26" s="184"/>
      <c r="C26" s="103" t="s">
        <v>55</v>
      </c>
      <c r="D26" s="128"/>
      <c r="E26" s="288"/>
      <c r="F26" s="810"/>
      <c r="G26" s="128">
        <f t="shared" ref="G26" si="3">G25</f>
        <v>22920</v>
      </c>
      <c r="H26" s="89"/>
      <c r="J26" s="83"/>
      <c r="K26" s="83"/>
      <c r="L26" s="83"/>
      <c r="M26" s="83"/>
      <c r="N26" s="83"/>
      <c r="O26" s="83"/>
    </row>
    <row r="27" spans="1:15">
      <c r="A27" s="1479"/>
      <c r="B27" s="91"/>
      <c r="C27" s="92"/>
      <c r="D27" s="89"/>
      <c r="E27" s="287"/>
      <c r="F27" s="805"/>
      <c r="G27" s="89"/>
      <c r="H27" s="89"/>
      <c r="J27" s="83"/>
      <c r="K27" s="83"/>
      <c r="L27" s="83"/>
      <c r="M27" s="83"/>
      <c r="N27" s="83"/>
      <c r="O27" s="83"/>
    </row>
    <row r="28" spans="1:15" ht="14.4" customHeight="1">
      <c r="C28" s="1303" t="s">
        <v>11</v>
      </c>
      <c r="D28" s="106"/>
      <c r="E28" s="863"/>
      <c r="F28" s="863"/>
      <c r="G28" s="106"/>
      <c r="H28" s="106"/>
      <c r="J28" s="83"/>
      <c r="K28" s="83"/>
      <c r="L28" s="83"/>
      <c r="M28" s="83"/>
      <c r="N28" s="83"/>
      <c r="O28" s="83"/>
    </row>
    <row r="29" spans="1:15" ht="27" customHeight="1">
      <c r="A29" s="1484" t="s">
        <v>56</v>
      </c>
      <c r="B29" s="180">
        <v>4202</v>
      </c>
      <c r="C29" s="1752" t="s">
        <v>168</v>
      </c>
      <c r="D29" s="1752"/>
      <c r="E29" s="863"/>
      <c r="F29" s="863"/>
      <c r="G29" s="1528"/>
      <c r="H29" s="1528"/>
      <c r="J29" s="83"/>
      <c r="K29" s="83"/>
      <c r="L29" s="83"/>
      <c r="M29" s="83"/>
      <c r="N29" s="83"/>
      <c r="O29" s="83"/>
    </row>
    <row r="30" spans="1:15" ht="14.4" customHeight="1">
      <c r="A30" s="1529"/>
      <c r="B30" s="1530">
        <v>3</v>
      </c>
      <c r="C30" s="148" t="s">
        <v>169</v>
      </c>
      <c r="D30" s="1528"/>
      <c r="E30" s="863"/>
      <c r="F30" s="863"/>
      <c r="G30" s="1528"/>
      <c r="H30" s="1528"/>
      <c r="J30" s="83"/>
      <c r="K30" s="83"/>
      <c r="L30" s="83"/>
      <c r="M30" s="83"/>
      <c r="N30" s="83"/>
      <c r="O30" s="83"/>
    </row>
    <row r="31" spans="1:15" ht="14.4" customHeight="1">
      <c r="A31" s="200"/>
      <c r="B31" s="112">
        <v>3.1019999999999999</v>
      </c>
      <c r="C31" s="154" t="s">
        <v>170</v>
      </c>
      <c r="D31" s="1531"/>
      <c r="E31" s="742"/>
      <c r="F31" s="742"/>
      <c r="G31" s="1531"/>
      <c r="H31" s="1531"/>
      <c r="J31" s="83"/>
      <c r="K31" s="83"/>
      <c r="L31" s="83"/>
      <c r="M31" s="83"/>
      <c r="N31" s="83"/>
      <c r="O31" s="83"/>
    </row>
    <row r="32" spans="1:15" s="75" customFormat="1" ht="14.4" customHeight="1">
      <c r="A32" s="200"/>
      <c r="B32" s="218">
        <v>61</v>
      </c>
      <c r="C32" s="1532" t="s">
        <v>790</v>
      </c>
      <c r="D32" s="1531"/>
      <c r="E32" s="742"/>
      <c r="F32" s="742"/>
      <c r="G32" s="1531"/>
      <c r="H32" s="1531"/>
      <c r="I32" s="122"/>
    </row>
    <row r="33" spans="1:15" s="75" customFormat="1" ht="42" customHeight="1">
      <c r="A33" s="183" t="s">
        <v>307</v>
      </c>
      <c r="B33" s="193" t="s">
        <v>388</v>
      </c>
      <c r="C33" s="1593" t="s">
        <v>1004</v>
      </c>
      <c r="D33" s="1593"/>
      <c r="E33" s="923"/>
      <c r="F33" s="742"/>
      <c r="G33" s="285">
        <v>3000</v>
      </c>
      <c r="H33" s="1531"/>
      <c r="I33" s="122"/>
    </row>
    <row r="34" spans="1:15" s="75" customFormat="1" ht="43.2" customHeight="1">
      <c r="A34" s="1536" t="s">
        <v>307</v>
      </c>
      <c r="B34" s="1537" t="s">
        <v>214</v>
      </c>
      <c r="C34" s="1538" t="s">
        <v>1056</v>
      </c>
      <c r="D34" s="1538"/>
      <c r="E34" s="291"/>
      <c r="F34" s="290"/>
      <c r="G34" s="291">
        <v>20000</v>
      </c>
      <c r="H34" s="287"/>
      <c r="I34" s="122"/>
    </row>
    <row r="35" spans="1:15" s="75" customFormat="1" ht="27.6" customHeight="1">
      <c r="A35" s="85" t="s">
        <v>307</v>
      </c>
      <c r="B35" s="193" t="s">
        <v>920</v>
      </c>
      <c r="C35" s="1594" t="s">
        <v>1057</v>
      </c>
      <c r="D35" s="1594"/>
      <c r="E35" s="285"/>
      <c r="F35" s="287"/>
      <c r="G35" s="285">
        <v>10000</v>
      </c>
      <c r="H35" s="287"/>
      <c r="I35" s="122"/>
    </row>
    <row r="36" spans="1:15" s="75" customFormat="1">
      <c r="A36" s="200" t="s">
        <v>51</v>
      </c>
      <c r="B36" s="218">
        <v>61</v>
      </c>
      <c r="C36" s="1532" t="s">
        <v>790</v>
      </c>
      <c r="D36" s="287"/>
      <c r="E36" s="288"/>
      <c r="F36" s="288"/>
      <c r="G36" s="288">
        <f>SUM(G33:G35)</f>
        <v>33000</v>
      </c>
      <c r="H36" s="285"/>
      <c r="I36" s="122"/>
    </row>
    <row r="37" spans="1:15" s="75" customFormat="1">
      <c r="A37" s="200" t="s">
        <v>51</v>
      </c>
      <c r="B37" s="112">
        <v>3.1019999999999999</v>
      </c>
      <c r="C37" s="1533" t="s">
        <v>171</v>
      </c>
      <c r="D37" s="287"/>
      <c r="E37" s="291"/>
      <c r="F37" s="290"/>
      <c r="G37" s="291">
        <f t="shared" ref="G37" si="4">G36</f>
        <v>33000</v>
      </c>
      <c r="H37" s="285"/>
      <c r="I37" s="122"/>
    </row>
    <row r="38" spans="1:15" s="75" customFormat="1">
      <c r="A38" s="200" t="s">
        <v>51</v>
      </c>
      <c r="B38" s="182">
        <v>3</v>
      </c>
      <c r="C38" s="1532" t="s">
        <v>89</v>
      </c>
      <c r="D38" s="287"/>
      <c r="E38" s="288"/>
      <c r="F38" s="292"/>
      <c r="G38" s="288">
        <f t="shared" ref="G38:G40" si="5">G37</f>
        <v>33000</v>
      </c>
      <c r="H38" s="285"/>
      <c r="I38" s="122"/>
    </row>
    <row r="39" spans="1:15" s="75" customFormat="1" ht="26.4" customHeight="1">
      <c r="A39" s="94" t="s">
        <v>51</v>
      </c>
      <c r="B39" s="201">
        <v>4202</v>
      </c>
      <c r="C39" s="1753" t="s">
        <v>168</v>
      </c>
      <c r="D39" s="1753"/>
      <c r="E39" s="365"/>
      <c r="F39" s="331"/>
      <c r="G39" s="365">
        <f t="shared" si="5"/>
        <v>33000</v>
      </c>
      <c r="H39" s="334"/>
      <c r="I39" s="122"/>
    </row>
    <row r="40" spans="1:15" s="75" customFormat="1">
      <c r="A40" s="102" t="s">
        <v>51</v>
      </c>
      <c r="B40" s="184"/>
      <c r="C40" s="177" t="s">
        <v>11</v>
      </c>
      <c r="D40" s="367"/>
      <c r="E40" s="366"/>
      <c r="F40" s="367"/>
      <c r="G40" s="366">
        <f t="shared" si="5"/>
        <v>33000</v>
      </c>
      <c r="H40" s="334"/>
      <c r="I40" s="122"/>
    </row>
    <row r="41" spans="1:15" s="75" customFormat="1">
      <c r="A41" s="102" t="s">
        <v>51</v>
      </c>
      <c r="B41" s="184"/>
      <c r="C41" s="177" t="s">
        <v>52</v>
      </c>
      <c r="D41" s="1534"/>
      <c r="E41" s="1535"/>
      <c r="F41" s="1093"/>
      <c r="G41" s="1534">
        <f>G40+G26</f>
        <v>55920</v>
      </c>
      <c r="H41" s="174"/>
      <c r="I41" s="122"/>
    </row>
    <row r="42" spans="1:15" ht="15" customHeight="1">
      <c r="A42" s="1203" t="s">
        <v>307</v>
      </c>
      <c r="B42" s="1298" t="s">
        <v>963</v>
      </c>
      <c r="C42" s="760"/>
      <c r="D42" s="247"/>
      <c r="E42" s="247"/>
      <c r="F42" s="247"/>
      <c r="G42" s="247"/>
      <c r="H42" s="247"/>
    </row>
    <row r="43" spans="1:15" ht="15" customHeight="1">
      <c r="A43" s="119" t="s">
        <v>330</v>
      </c>
      <c r="B43" s="1479"/>
      <c r="C43" s="1479"/>
      <c r="D43" s="247"/>
      <c r="E43" s="247"/>
      <c r="F43" s="247"/>
      <c r="G43" s="247"/>
      <c r="H43" s="247"/>
    </row>
    <row r="44" spans="1:15" ht="16.2" customHeight="1">
      <c r="A44" s="774" t="s">
        <v>303</v>
      </c>
      <c r="B44" s="1705" t="s">
        <v>989</v>
      </c>
      <c r="C44" s="1705"/>
      <c r="D44" s="1705"/>
      <c r="E44" s="1705"/>
      <c r="F44" s="1705"/>
      <c r="G44" s="1705"/>
      <c r="H44" s="1705"/>
    </row>
    <row r="45" spans="1:15">
      <c r="C45" s="207"/>
      <c r="D45" s="1780"/>
      <c r="E45" s="1375"/>
      <c r="F45" s="1780"/>
      <c r="G45" s="1375"/>
      <c r="H45" s="613"/>
    </row>
    <row r="46" spans="1:15" s="104" customFormat="1">
      <c r="A46" s="1650"/>
      <c r="B46" s="85"/>
      <c r="C46" s="127"/>
      <c r="D46" s="113"/>
      <c r="E46" s="113"/>
      <c r="F46" s="113"/>
      <c r="G46" s="113"/>
      <c r="H46" s="113"/>
      <c r="I46" s="121"/>
      <c r="J46" s="121"/>
      <c r="K46" s="121"/>
      <c r="L46" s="121"/>
      <c r="M46" s="121"/>
      <c r="N46" s="121"/>
      <c r="O46" s="121"/>
    </row>
    <row r="47" spans="1:15">
      <c r="C47" s="207"/>
      <c r="F47" s="97"/>
      <c r="G47" s="97"/>
      <c r="H47" s="97"/>
      <c r="I47" s="83"/>
      <c r="J47" s="83"/>
      <c r="K47" s="83"/>
      <c r="L47" s="83"/>
      <c r="M47" s="83"/>
      <c r="N47" s="83"/>
      <c r="O47" s="83"/>
    </row>
    <row r="48" spans="1:15">
      <c r="F48" s="97"/>
      <c r="G48" s="97"/>
      <c r="H48" s="97"/>
      <c r="I48" s="83"/>
      <c r="J48" s="83"/>
      <c r="K48" s="83"/>
      <c r="L48" s="83"/>
      <c r="M48" s="83"/>
      <c r="N48" s="83"/>
      <c r="O48" s="83"/>
    </row>
    <row r="52" spans="6:15">
      <c r="I52" s="83"/>
      <c r="J52" s="83"/>
      <c r="K52" s="83"/>
      <c r="L52" s="83"/>
      <c r="M52" s="83"/>
      <c r="N52" s="83"/>
      <c r="O52" s="83"/>
    </row>
    <row r="53" spans="6:15">
      <c r="F53" s="97"/>
      <c r="G53" s="97"/>
      <c r="H53" s="97"/>
      <c r="I53" s="83"/>
      <c r="J53" s="83"/>
      <c r="K53" s="83"/>
      <c r="L53" s="83"/>
      <c r="M53" s="83"/>
      <c r="N53" s="83"/>
      <c r="O53" s="83"/>
    </row>
    <row r="56" spans="6:15">
      <c r="I56" s="83"/>
      <c r="J56" s="83"/>
      <c r="K56" s="83"/>
      <c r="L56" s="83"/>
      <c r="M56" s="83"/>
      <c r="N56" s="83"/>
      <c r="O56" s="83"/>
    </row>
    <row r="59" spans="6:15">
      <c r="I59" s="83"/>
      <c r="J59" s="83"/>
      <c r="K59" s="83"/>
      <c r="L59" s="83"/>
      <c r="M59" s="83"/>
      <c r="N59" s="83"/>
      <c r="O59" s="83"/>
    </row>
    <row r="60" spans="6:15">
      <c r="I60" s="83"/>
      <c r="J60" s="83"/>
      <c r="K60" s="83"/>
      <c r="L60" s="83"/>
      <c r="M60" s="83"/>
      <c r="N60" s="83"/>
      <c r="O60" s="83"/>
    </row>
    <row r="61" spans="6:15">
      <c r="I61" s="83"/>
      <c r="J61" s="83"/>
      <c r="K61" s="83"/>
      <c r="L61" s="83"/>
      <c r="M61" s="83"/>
      <c r="N61" s="83"/>
      <c r="O61" s="83"/>
    </row>
    <row r="62" spans="6:15">
      <c r="I62" s="83"/>
      <c r="J62" s="83"/>
      <c r="K62" s="83"/>
      <c r="L62" s="83"/>
      <c r="M62" s="83"/>
      <c r="N62" s="83"/>
      <c r="O62" s="83"/>
    </row>
  </sheetData>
  <autoFilter ref="A14:O14"/>
  <mergeCells count="6">
    <mergeCell ref="B44:H44"/>
    <mergeCell ref="A1:G1"/>
    <mergeCell ref="A2:G2"/>
    <mergeCell ref="A3:G3"/>
    <mergeCell ref="C29:D29"/>
    <mergeCell ref="C39:D39"/>
  </mergeCells>
  <printOptions horizontalCentered="1"/>
  <pageMargins left="0.98425196850393704" right="0.98425196850393704" top="0.78740157480314965" bottom="3.9370078740157481" header="0.51181102362204722" footer="3.3464566929133861"/>
  <pageSetup paperSize="9" scale="93" firstPageNumber="65" orientation="portrait" blackAndWhite="1" useFirstPageNumber="1" r:id="rId1"/>
  <headerFooter alignWithMargins="0">
    <oddHeader xml:space="preserve">&amp;C   </oddHeader>
    <oddFooter>&amp;C&amp;"Times New Roman,Bold"  &amp;P</oddFooter>
  </headerFooter>
  <rowBreaks count="1" manualBreakCount="1">
    <brk id="34" max="7" man="1"/>
  </rowBreaks>
</worksheet>
</file>

<file path=xl/worksheets/sheet34.xml><?xml version="1.0" encoding="utf-8"?>
<worksheet xmlns="http://schemas.openxmlformats.org/spreadsheetml/2006/main" xmlns:r="http://schemas.openxmlformats.org/officeDocument/2006/relationships">
  <sheetPr syncVertical="1" syncRef="A28" transitionEvaluation="1" transitionEntry="1" codeName="Sheet32">
    <tabColor rgb="FF92D050"/>
  </sheetPr>
  <dimension ref="A1:AD101"/>
  <sheetViews>
    <sheetView view="pageBreakPreview" topLeftCell="A28" zoomScaleSheetLayoutView="100" workbookViewId="0">
      <selection activeCell="M48" sqref="M48:M49"/>
    </sheetView>
  </sheetViews>
  <sheetFormatPr defaultColWidth="11" defaultRowHeight="13.2"/>
  <cols>
    <col min="1" max="1" width="6.44140625" style="372" customWidth="1"/>
    <col min="2" max="2" width="8.109375" style="372" customWidth="1"/>
    <col min="3" max="3" width="34.5546875" style="428" customWidth="1"/>
    <col min="4" max="4" width="10.44140625" style="373" customWidth="1"/>
    <col min="5" max="5" width="9.44140625" style="373" customWidth="1"/>
    <col min="6" max="6" width="11.109375" style="280" bestFit="1" customWidth="1"/>
    <col min="7" max="7" width="8.5546875" style="280" customWidth="1"/>
    <col min="8" max="8" width="4.44140625" style="782" customWidth="1"/>
    <col min="9" max="9" width="8.5546875" style="373" customWidth="1"/>
    <col min="10" max="10" width="8.44140625" style="373" customWidth="1"/>
    <col min="11" max="11" width="9.6640625" style="373" customWidth="1"/>
    <col min="12" max="12" width="9.109375" style="280" customWidth="1"/>
    <col min="13" max="13" width="10.88671875" style="280" customWidth="1"/>
    <col min="14" max="14" width="10.88671875" style="219" customWidth="1"/>
    <col min="15" max="15" width="14.88671875" style="219" customWidth="1"/>
    <col min="16" max="16" width="29" style="219" customWidth="1"/>
    <col min="17" max="17" width="11.33203125" style="219" customWidth="1"/>
    <col min="18" max="18" width="13.6640625" style="369" customWidth="1"/>
    <col min="19" max="21" width="5.5546875" style="219" customWidth="1"/>
    <col min="22" max="22" width="6.44140625" style="219" customWidth="1"/>
    <col min="23" max="23" width="11.88671875" style="219" customWidth="1"/>
    <col min="24" max="24" width="5.5546875" style="219" customWidth="1"/>
    <col min="25" max="25" width="8.44140625" style="219" customWidth="1"/>
    <col min="26" max="26" width="10.44140625" style="219" customWidth="1"/>
    <col min="27" max="27" width="5.5546875" style="219" customWidth="1"/>
    <col min="28" max="28" width="12.109375" style="219" customWidth="1"/>
    <col min="29" max="30" width="5.5546875" style="219" customWidth="1"/>
    <col min="31" max="32" width="5.5546875" style="280" customWidth="1"/>
    <col min="33" max="33" width="12.44140625" style="280" customWidth="1"/>
    <col min="34" max="16384" width="11" style="280"/>
  </cols>
  <sheetData>
    <row r="1" spans="1:30">
      <c r="A1" s="1755" t="s">
        <v>92</v>
      </c>
      <c r="B1" s="1755"/>
      <c r="C1" s="1755"/>
      <c r="D1" s="1755"/>
      <c r="E1" s="1755"/>
      <c r="F1" s="1755"/>
      <c r="G1" s="1755"/>
      <c r="H1" s="746"/>
      <c r="I1" s="371"/>
      <c r="J1" s="371"/>
      <c r="K1" s="371"/>
      <c r="L1" s="370"/>
      <c r="M1" s="370"/>
    </row>
    <row r="2" spans="1:30">
      <c r="A2" s="1755" t="s">
        <v>93</v>
      </c>
      <c r="B2" s="1755"/>
      <c r="C2" s="1755"/>
      <c r="D2" s="1755"/>
      <c r="E2" s="1755"/>
      <c r="F2" s="1755"/>
      <c r="G2" s="1755"/>
      <c r="H2" s="746"/>
      <c r="I2" s="371"/>
      <c r="J2" s="371"/>
      <c r="K2" s="371"/>
      <c r="L2" s="370"/>
      <c r="M2" s="370"/>
    </row>
    <row r="3" spans="1:30" ht="15.6" customHeight="1">
      <c r="A3" s="1718" t="s">
        <v>302</v>
      </c>
      <c r="B3" s="1718"/>
      <c r="C3" s="1718"/>
      <c r="D3" s="1718"/>
      <c r="E3" s="1718"/>
      <c r="F3" s="1718"/>
      <c r="G3" s="1718"/>
      <c r="H3" s="744"/>
      <c r="I3" s="590"/>
      <c r="J3" s="590"/>
      <c r="K3" s="590"/>
      <c r="L3" s="588"/>
      <c r="M3" s="588"/>
    </row>
    <row r="4" spans="1:30" ht="13.8">
      <c r="A4" s="31"/>
      <c r="B4" s="1667"/>
      <c r="C4" s="1667"/>
      <c r="D4" s="1667"/>
      <c r="E4" s="1667"/>
      <c r="F4" s="1667"/>
      <c r="G4" s="1667"/>
      <c r="H4" s="596"/>
      <c r="I4" s="563"/>
      <c r="J4" s="563"/>
      <c r="K4" s="563"/>
      <c r="L4" s="594"/>
      <c r="M4" s="594"/>
    </row>
    <row r="5" spans="1:30">
      <c r="A5" s="31"/>
      <c r="B5" s="27"/>
      <c r="C5" s="27"/>
      <c r="D5" s="33"/>
      <c r="E5" s="34" t="s">
        <v>4</v>
      </c>
      <c r="F5" s="34" t="s">
        <v>5</v>
      </c>
      <c r="G5" s="34" t="s">
        <v>110</v>
      </c>
      <c r="H5" s="38"/>
      <c r="I5" s="563"/>
      <c r="J5" s="563"/>
      <c r="K5" s="563"/>
      <c r="L5" s="594"/>
      <c r="M5" s="594"/>
    </row>
    <row r="6" spans="1:30">
      <c r="A6" s="31"/>
      <c r="B6" s="35" t="s">
        <v>6</v>
      </c>
      <c r="C6" s="27" t="s">
        <v>7</v>
      </c>
      <c r="D6" s="36" t="s">
        <v>52</v>
      </c>
      <c r="E6" s="29">
        <v>167890</v>
      </c>
      <c r="F6" s="29">
        <v>351000</v>
      </c>
      <c r="G6" s="29">
        <f>SUM(E6:F6)</f>
        <v>518890</v>
      </c>
      <c r="H6" s="36"/>
      <c r="I6" s="563"/>
      <c r="J6" s="563"/>
      <c r="K6" s="563"/>
      <c r="L6" s="594"/>
      <c r="M6" s="594"/>
    </row>
    <row r="7" spans="1:30">
      <c r="A7" s="31"/>
      <c r="B7" s="35" t="s">
        <v>8</v>
      </c>
      <c r="C7" s="37" t="s">
        <v>9</v>
      </c>
      <c r="D7" s="38"/>
      <c r="E7" s="30"/>
      <c r="F7" s="30"/>
      <c r="G7" s="30"/>
      <c r="H7" s="38"/>
      <c r="I7" s="563"/>
      <c r="J7" s="563"/>
      <c r="K7" s="563"/>
      <c r="L7" s="594"/>
      <c r="M7" s="594"/>
    </row>
    <row r="8" spans="1:30">
      <c r="A8" s="31"/>
      <c r="B8" s="35"/>
      <c r="C8" s="37" t="s">
        <v>106</v>
      </c>
      <c r="D8" s="38" t="s">
        <v>52</v>
      </c>
      <c r="E8" s="30">
        <f>G32</f>
        <v>9900</v>
      </c>
      <c r="F8" s="614">
        <f>G52</f>
        <v>158928</v>
      </c>
      <c r="G8" s="30">
        <f>SUM(E8:F8)</f>
        <v>168828</v>
      </c>
      <c r="H8" s="38"/>
      <c r="I8" s="563"/>
      <c r="J8" s="563"/>
      <c r="K8" s="563"/>
      <c r="L8" s="594"/>
      <c r="M8" s="594"/>
    </row>
    <row r="9" spans="1:30">
      <c r="A9" s="31"/>
      <c r="B9" s="39" t="s">
        <v>51</v>
      </c>
      <c r="C9" s="27" t="s">
        <v>20</v>
      </c>
      <c r="D9" s="40" t="s">
        <v>52</v>
      </c>
      <c r="E9" s="41">
        <f>SUM(E6:E8)</f>
        <v>177790</v>
      </c>
      <c r="F9" s="41">
        <f>SUM(F6:F8)</f>
        <v>509928</v>
      </c>
      <c r="G9" s="41">
        <f>SUM(E9:F9)</f>
        <v>687718</v>
      </c>
      <c r="H9" s="36"/>
      <c r="I9" s="384"/>
      <c r="J9" s="384"/>
      <c r="K9" s="384"/>
      <c r="L9" s="384"/>
      <c r="M9" s="384"/>
    </row>
    <row r="10" spans="1:30">
      <c r="A10" s="31"/>
      <c r="B10" s="35"/>
      <c r="C10" s="27"/>
      <c r="D10" s="28"/>
      <c r="E10" s="28"/>
      <c r="F10" s="36"/>
      <c r="G10" s="28"/>
      <c r="H10" s="36"/>
      <c r="I10" s="384"/>
      <c r="J10" s="384"/>
      <c r="K10" s="384"/>
      <c r="L10" s="384"/>
      <c r="M10" s="384"/>
    </row>
    <row r="11" spans="1:30" ht="18" customHeight="1">
      <c r="A11" s="31"/>
      <c r="B11" s="35" t="s">
        <v>21</v>
      </c>
      <c r="C11" s="27" t="s">
        <v>22</v>
      </c>
      <c r="D11" s="27"/>
      <c r="E11" s="27"/>
      <c r="F11" s="42"/>
      <c r="G11" s="27"/>
      <c r="H11" s="42"/>
      <c r="I11" s="384"/>
      <c r="J11" s="384"/>
      <c r="K11" s="384"/>
      <c r="L11" s="384"/>
      <c r="M11" s="384"/>
    </row>
    <row r="12" spans="1:30" s="342" customFormat="1">
      <c r="A12" s="29"/>
      <c r="B12" s="589"/>
      <c r="C12" s="589"/>
      <c r="D12" s="589"/>
      <c r="E12" s="589"/>
      <c r="F12" s="589"/>
      <c r="G12" s="589"/>
      <c r="H12" s="597"/>
      <c r="I12" s="1719" t="s">
        <v>53</v>
      </c>
      <c r="J12" s="1719"/>
      <c r="K12" s="1719"/>
      <c r="L12" s="1719"/>
      <c r="M12" s="1720"/>
      <c r="N12" s="1719"/>
      <c r="O12" s="1719"/>
      <c r="P12" s="1719"/>
      <c r="Q12" s="1719"/>
      <c r="R12" s="1719"/>
      <c r="S12" s="1719" t="s">
        <v>28</v>
      </c>
      <c r="T12" s="1719"/>
      <c r="U12" s="1719"/>
      <c r="V12" s="1719"/>
      <c r="W12" s="1719"/>
      <c r="X12" s="1721"/>
      <c r="Y12" s="1721"/>
      <c r="Z12" s="1721"/>
      <c r="AA12" s="1721"/>
      <c r="AB12" s="1721"/>
    </row>
    <row r="13" spans="1:30" s="342" customFormat="1" ht="13.8" thickBot="1">
      <c r="A13" s="43"/>
      <c r="B13" s="1668" t="s">
        <v>98</v>
      </c>
      <c r="C13" s="1668"/>
      <c r="D13" s="1668"/>
      <c r="E13" s="1668"/>
      <c r="F13" s="1668"/>
      <c r="G13" s="1668"/>
      <c r="H13" s="597"/>
      <c r="I13" s="1722" t="s">
        <v>182</v>
      </c>
      <c r="J13" s="1722"/>
      <c r="K13" s="1722"/>
      <c r="L13" s="1722"/>
      <c r="M13" s="1723"/>
      <c r="N13" s="1722" t="s">
        <v>183</v>
      </c>
      <c r="O13" s="1722"/>
      <c r="P13" s="1722"/>
      <c r="Q13" s="1722"/>
      <c r="R13" s="1722"/>
      <c r="S13" s="1722" t="s">
        <v>182</v>
      </c>
      <c r="T13" s="1722"/>
      <c r="U13" s="1722"/>
      <c r="V13" s="1722"/>
      <c r="W13" s="1722"/>
      <c r="X13" s="1724" t="s">
        <v>183</v>
      </c>
      <c r="Y13" s="1724"/>
      <c r="Z13" s="1724"/>
      <c r="AA13" s="1724"/>
      <c r="AB13" s="1724"/>
    </row>
    <row r="14" spans="1:30" s="342" customFormat="1" ht="14.4" thickTop="1" thickBot="1">
      <c r="A14" s="43"/>
      <c r="B14" s="281"/>
      <c r="C14" s="281" t="s">
        <v>23</v>
      </c>
      <c r="D14" s="281"/>
      <c r="E14" s="281" t="s">
        <v>53</v>
      </c>
      <c r="F14" s="281" t="s">
        <v>112</v>
      </c>
      <c r="G14" s="44" t="s">
        <v>110</v>
      </c>
      <c r="H14" s="38"/>
      <c r="I14" s="343" t="s">
        <v>68</v>
      </c>
      <c r="J14" s="343" t="s">
        <v>69</v>
      </c>
      <c r="K14" s="343" t="s">
        <v>70</v>
      </c>
      <c r="L14" s="343" t="s">
        <v>71</v>
      </c>
      <c r="M14" s="344" t="s">
        <v>72</v>
      </c>
      <c r="N14" s="343" t="s">
        <v>68</v>
      </c>
      <c r="O14" s="343" t="s">
        <v>69</v>
      </c>
      <c r="P14" s="343" t="s">
        <v>70</v>
      </c>
      <c r="Q14" s="343" t="s">
        <v>71</v>
      </c>
      <c r="R14" s="344" t="s">
        <v>72</v>
      </c>
      <c r="S14" s="343" t="s">
        <v>68</v>
      </c>
      <c r="T14" s="343" t="s">
        <v>69</v>
      </c>
      <c r="U14" s="343" t="s">
        <v>70</v>
      </c>
      <c r="V14" s="343" t="s">
        <v>71</v>
      </c>
      <c r="W14" s="344" t="s">
        <v>72</v>
      </c>
      <c r="X14" s="345" t="s">
        <v>68</v>
      </c>
      <c r="Y14" s="345" t="s">
        <v>69</v>
      </c>
      <c r="Z14" s="345" t="s">
        <v>70</v>
      </c>
      <c r="AA14" s="345" t="s">
        <v>71</v>
      </c>
      <c r="AB14" s="346" t="s">
        <v>72</v>
      </c>
    </row>
    <row r="15" spans="1:30" s="342" customFormat="1" ht="13.8" thickTop="1">
      <c r="A15" s="29"/>
      <c r="B15" s="38"/>
      <c r="C15" s="38"/>
      <c r="D15" s="38"/>
      <c r="E15" s="38"/>
      <c r="F15" s="38"/>
      <c r="G15" s="30"/>
      <c r="H15" s="38"/>
      <c r="I15" s="386"/>
      <c r="J15" s="386"/>
      <c r="K15" s="386"/>
      <c r="L15" s="386"/>
      <c r="M15" s="739"/>
      <c r="N15" s="386"/>
      <c r="O15" s="386"/>
      <c r="P15" s="386"/>
      <c r="Q15" s="386"/>
      <c r="R15" s="739"/>
      <c r="S15" s="386"/>
      <c r="T15" s="386"/>
      <c r="U15" s="386"/>
      <c r="V15" s="386"/>
      <c r="W15" s="739"/>
      <c r="X15" s="387"/>
      <c r="Y15" s="387"/>
      <c r="Z15" s="387"/>
      <c r="AA15" s="387"/>
      <c r="AB15" s="388"/>
    </row>
    <row r="16" spans="1:30" ht="13.95" customHeight="1">
      <c r="C16" s="427" t="s">
        <v>55</v>
      </c>
      <c r="D16" s="376"/>
      <c r="E16" s="376"/>
      <c r="F16" s="376"/>
      <c r="G16" s="376"/>
      <c r="H16" s="563"/>
      <c r="I16" s="219"/>
      <c r="J16" s="219"/>
      <c r="K16" s="219"/>
      <c r="L16" s="219"/>
      <c r="M16" s="219"/>
      <c r="R16" s="219"/>
      <c r="Z16" s="280"/>
      <c r="AA16" s="280"/>
      <c r="AB16" s="280"/>
      <c r="AC16" s="280"/>
      <c r="AD16" s="280"/>
    </row>
    <row r="17" spans="1:30" ht="13.95" customHeight="1">
      <c r="A17" s="372" t="s">
        <v>56</v>
      </c>
      <c r="B17" s="378">
        <v>3452</v>
      </c>
      <c r="C17" s="427" t="s">
        <v>48</v>
      </c>
      <c r="F17" s="373"/>
      <c r="G17" s="373"/>
      <c r="H17" s="425"/>
      <c r="I17" s="219"/>
      <c r="J17" s="219"/>
      <c r="K17" s="219"/>
      <c r="L17" s="219"/>
      <c r="M17" s="219"/>
      <c r="R17" s="219"/>
      <c r="X17" s="280"/>
      <c r="Y17" s="280"/>
      <c r="Z17" s="280"/>
      <c r="AA17" s="280"/>
      <c r="AB17" s="280"/>
      <c r="AC17" s="280"/>
      <c r="AD17" s="280"/>
    </row>
    <row r="18" spans="1:30" ht="13.95" customHeight="1">
      <c r="A18" s="377"/>
      <c r="B18" s="377">
        <v>80</v>
      </c>
      <c r="C18" s="487" t="s">
        <v>43</v>
      </c>
      <c r="D18" s="486"/>
      <c r="E18" s="486"/>
      <c r="F18" s="486"/>
      <c r="G18" s="486"/>
      <c r="H18" s="775"/>
      <c r="I18" s="219"/>
      <c r="J18" s="219"/>
      <c r="K18" s="219"/>
      <c r="L18" s="219"/>
      <c r="M18" s="219"/>
      <c r="R18" s="219"/>
      <c r="X18" s="280"/>
      <c r="Y18" s="280"/>
      <c r="Z18" s="280"/>
      <c r="AA18" s="280"/>
      <c r="AB18" s="280"/>
      <c r="AC18" s="280"/>
      <c r="AD18" s="280"/>
    </row>
    <row r="19" spans="1:30" ht="14.4" customHeight="1">
      <c r="A19" s="377"/>
      <c r="B19" s="482">
        <v>80.103999999999999</v>
      </c>
      <c r="C19" s="434" t="s">
        <v>276</v>
      </c>
      <c r="D19" s="486"/>
      <c r="E19" s="486"/>
      <c r="F19" s="486"/>
      <c r="G19" s="486"/>
      <c r="H19" s="775"/>
      <c r="I19" s="219"/>
      <c r="J19" s="219"/>
      <c r="K19" s="219"/>
      <c r="L19" s="219"/>
      <c r="M19" s="219"/>
      <c r="R19" s="219"/>
      <c r="Z19" s="280"/>
      <c r="AA19" s="280"/>
      <c r="AB19" s="280"/>
      <c r="AC19" s="280"/>
      <c r="AD19" s="280"/>
    </row>
    <row r="20" spans="1:30" ht="14.4" customHeight="1">
      <c r="A20" s="377"/>
      <c r="B20" s="501">
        <v>63</v>
      </c>
      <c r="C20" s="487" t="s">
        <v>277</v>
      </c>
      <c r="D20" s="486"/>
      <c r="E20" s="486"/>
      <c r="F20" s="486"/>
      <c r="G20" s="486"/>
      <c r="H20" s="775"/>
      <c r="I20" s="219"/>
      <c r="J20" s="219"/>
      <c r="K20" s="219"/>
      <c r="L20" s="219"/>
      <c r="M20" s="219"/>
      <c r="R20" s="219"/>
      <c r="Z20" s="280"/>
      <c r="AA20" s="280"/>
      <c r="AB20" s="280"/>
      <c r="AC20" s="280"/>
      <c r="AD20" s="280"/>
    </row>
    <row r="21" spans="1:30" ht="14.4" customHeight="1">
      <c r="A21" s="377"/>
      <c r="B21" s="501" t="s">
        <v>241</v>
      </c>
      <c r="C21" s="487" t="s">
        <v>278</v>
      </c>
      <c r="D21" s="381"/>
      <c r="E21" s="382">
        <v>2000</v>
      </c>
      <c r="F21" s="639">
        <v>0</v>
      </c>
      <c r="G21" s="382">
        <f t="shared" ref="G21:G27" si="0">SUM(E21:F21)</f>
        <v>2000</v>
      </c>
      <c r="H21" s="776" t="s">
        <v>332</v>
      </c>
      <c r="I21" s="219" t="s">
        <v>107</v>
      </c>
      <c r="J21" s="219" t="s">
        <v>104</v>
      </c>
      <c r="K21" s="219" t="s">
        <v>279</v>
      </c>
      <c r="L21" s="219">
        <v>100</v>
      </c>
      <c r="M21" s="369">
        <v>4011002038</v>
      </c>
      <c r="R21" s="219"/>
      <c r="S21" s="219" t="s">
        <v>102</v>
      </c>
      <c r="T21" s="219" t="s">
        <v>108</v>
      </c>
      <c r="U21" s="219" t="s">
        <v>103</v>
      </c>
      <c r="V21" s="219">
        <v>100</v>
      </c>
      <c r="W21" s="219">
        <v>4021001003</v>
      </c>
      <c r="Z21" s="280"/>
      <c r="AA21" s="280"/>
      <c r="AB21" s="280"/>
      <c r="AC21" s="280"/>
      <c r="AD21" s="280"/>
    </row>
    <row r="22" spans="1:30" ht="14.4" customHeight="1">
      <c r="A22" s="377"/>
      <c r="B22" s="501" t="s">
        <v>280</v>
      </c>
      <c r="C22" s="487" t="s">
        <v>281</v>
      </c>
      <c r="D22" s="381"/>
      <c r="E22" s="382">
        <v>1000</v>
      </c>
      <c r="F22" s="639">
        <v>0</v>
      </c>
      <c r="G22" s="382">
        <f t="shared" si="0"/>
        <v>1000</v>
      </c>
      <c r="H22" s="776" t="s">
        <v>332</v>
      </c>
      <c r="I22" s="219" t="s">
        <v>107</v>
      </c>
      <c r="J22" s="219" t="s">
        <v>104</v>
      </c>
      <c r="K22" s="219" t="s">
        <v>281</v>
      </c>
      <c r="L22" s="219">
        <v>100</v>
      </c>
      <c r="M22" s="369" t="s">
        <v>282</v>
      </c>
      <c r="R22" s="219"/>
      <c r="S22" s="219" t="s">
        <v>102</v>
      </c>
      <c r="T22" s="219" t="s">
        <v>108</v>
      </c>
      <c r="U22" s="219" t="s">
        <v>103</v>
      </c>
      <c r="V22" s="219">
        <v>100</v>
      </c>
      <c r="W22" s="219">
        <v>4021001003</v>
      </c>
      <c r="Z22" s="280"/>
      <c r="AA22" s="280"/>
      <c r="AB22" s="280"/>
      <c r="AC22" s="280"/>
      <c r="AD22" s="280"/>
    </row>
    <row r="23" spans="1:30" s="502" customFormat="1">
      <c r="A23" s="426" t="s">
        <v>307</v>
      </c>
      <c r="B23" s="501" t="s">
        <v>319</v>
      </c>
      <c r="C23" s="377" t="s">
        <v>322</v>
      </c>
      <c r="D23" s="354"/>
      <c r="E23" s="353">
        <v>2500</v>
      </c>
      <c r="F23" s="640">
        <v>0</v>
      </c>
      <c r="G23" s="382">
        <f t="shared" si="0"/>
        <v>2500</v>
      </c>
      <c r="H23" s="777" t="s">
        <v>323</v>
      </c>
      <c r="I23" s="219" t="s">
        <v>105</v>
      </c>
      <c r="J23" s="219" t="s">
        <v>61</v>
      </c>
      <c r="K23" s="219" t="s">
        <v>347</v>
      </c>
      <c r="L23" s="219">
        <v>100</v>
      </c>
      <c r="M23" s="219" t="s">
        <v>348</v>
      </c>
      <c r="N23" s="503"/>
      <c r="O23" s="503"/>
      <c r="P23" s="503"/>
      <c r="Q23" s="503"/>
      <c r="R23" s="503"/>
      <c r="S23" s="503"/>
      <c r="T23" s="503"/>
      <c r="U23" s="503"/>
      <c r="V23" s="503"/>
      <c r="W23" s="503"/>
      <c r="X23" s="503"/>
      <c r="Y23" s="503"/>
    </row>
    <row r="24" spans="1:30" s="502" customFormat="1" ht="26.4">
      <c r="A24" s="426" t="s">
        <v>307</v>
      </c>
      <c r="B24" s="501" t="s">
        <v>320</v>
      </c>
      <c r="C24" s="377" t="s">
        <v>331</v>
      </c>
      <c r="D24" s="354"/>
      <c r="E24" s="353">
        <v>800</v>
      </c>
      <c r="F24" s="640">
        <v>0</v>
      </c>
      <c r="G24" s="382">
        <f t="shared" si="0"/>
        <v>800</v>
      </c>
      <c r="H24" s="777" t="s">
        <v>323</v>
      </c>
      <c r="I24" s="219" t="s">
        <v>105</v>
      </c>
      <c r="J24" s="219" t="s">
        <v>61</v>
      </c>
      <c r="K24" s="219" t="s">
        <v>349</v>
      </c>
      <c r="L24" s="219">
        <v>100</v>
      </c>
      <c r="M24" s="219" t="s">
        <v>350</v>
      </c>
      <c r="N24" s="503"/>
      <c r="O24" s="503"/>
      <c r="P24" s="503"/>
      <c r="Q24" s="503"/>
      <c r="R24" s="503"/>
      <c r="S24" s="503"/>
      <c r="T24" s="503"/>
      <c r="U24" s="503"/>
      <c r="V24" s="503"/>
      <c r="W24" s="503"/>
      <c r="X24" s="503"/>
      <c r="Y24" s="503"/>
    </row>
    <row r="25" spans="1:30" s="502" customFormat="1" ht="26.4">
      <c r="A25" s="426" t="s">
        <v>307</v>
      </c>
      <c r="B25" s="501" t="s">
        <v>321</v>
      </c>
      <c r="C25" s="377" t="s">
        <v>345</v>
      </c>
      <c r="D25" s="354"/>
      <c r="E25" s="353">
        <v>100</v>
      </c>
      <c r="F25" s="640">
        <v>0</v>
      </c>
      <c r="G25" s="382">
        <f t="shared" si="0"/>
        <v>100</v>
      </c>
      <c r="H25" s="777" t="s">
        <v>309</v>
      </c>
      <c r="I25" s="219" t="s">
        <v>107</v>
      </c>
      <c r="J25" s="219" t="s">
        <v>104</v>
      </c>
      <c r="K25" s="219" t="s">
        <v>238</v>
      </c>
      <c r="L25" s="219">
        <v>100</v>
      </c>
      <c r="M25" s="219" t="s">
        <v>351</v>
      </c>
      <c r="N25" s="503"/>
      <c r="O25" s="503"/>
      <c r="P25" s="503"/>
      <c r="Q25" s="503"/>
      <c r="R25" s="503"/>
      <c r="S25" s="503"/>
      <c r="T25" s="503"/>
      <c r="U25" s="503"/>
      <c r="V25" s="503"/>
      <c r="W25" s="503"/>
      <c r="X25" s="503"/>
      <c r="Y25" s="503"/>
    </row>
    <row r="26" spans="1:30" s="502" customFormat="1" ht="14.4" customHeight="1">
      <c r="A26" s="426" t="s">
        <v>307</v>
      </c>
      <c r="B26" s="501" t="s">
        <v>327</v>
      </c>
      <c r="C26" s="377" t="s">
        <v>329</v>
      </c>
      <c r="D26" s="354"/>
      <c r="E26" s="353">
        <v>2000</v>
      </c>
      <c r="F26" s="640">
        <v>0</v>
      </c>
      <c r="G26" s="382">
        <f t="shared" si="0"/>
        <v>2000</v>
      </c>
      <c r="H26" s="777" t="s">
        <v>334</v>
      </c>
      <c r="I26" s="219" t="s">
        <v>107</v>
      </c>
      <c r="J26" s="219" t="s">
        <v>104</v>
      </c>
      <c r="K26" s="219" t="s">
        <v>329</v>
      </c>
      <c r="L26" s="219">
        <v>100</v>
      </c>
      <c r="M26" s="219" t="s">
        <v>352</v>
      </c>
      <c r="N26" s="503"/>
      <c r="O26" s="503"/>
      <c r="P26" s="503"/>
      <c r="Q26" s="503"/>
      <c r="R26" s="503"/>
      <c r="S26" s="503"/>
      <c r="T26" s="503"/>
      <c r="U26" s="503"/>
      <c r="V26" s="503"/>
      <c r="W26" s="503"/>
      <c r="X26" s="503"/>
      <c r="Y26" s="503"/>
    </row>
    <row r="27" spans="1:30" s="502" customFormat="1">
      <c r="A27" s="426" t="s">
        <v>307</v>
      </c>
      <c r="B27" s="501" t="s">
        <v>328</v>
      </c>
      <c r="C27" s="377" t="s">
        <v>344</v>
      </c>
      <c r="D27" s="354"/>
      <c r="E27" s="353">
        <v>1500</v>
      </c>
      <c r="F27" s="640">
        <v>0</v>
      </c>
      <c r="G27" s="382">
        <f t="shared" si="0"/>
        <v>1500</v>
      </c>
      <c r="H27" s="777" t="s">
        <v>335</v>
      </c>
      <c r="I27" s="219" t="s">
        <v>107</v>
      </c>
      <c r="J27" s="219" t="s">
        <v>104</v>
      </c>
      <c r="K27" s="219" t="s">
        <v>344</v>
      </c>
      <c r="L27" s="219">
        <v>100</v>
      </c>
      <c r="M27" s="219" t="s">
        <v>353</v>
      </c>
      <c r="N27" s="503"/>
      <c r="O27" s="503"/>
      <c r="P27" s="503"/>
      <c r="Q27" s="503"/>
      <c r="R27" s="503"/>
      <c r="S27" s="503"/>
      <c r="T27" s="503"/>
      <c r="U27" s="503"/>
      <c r="V27" s="503"/>
      <c r="W27" s="503"/>
      <c r="X27" s="503"/>
      <c r="Y27" s="503"/>
    </row>
    <row r="28" spans="1:30" ht="14.1" customHeight="1">
      <c r="A28" s="377" t="s">
        <v>51</v>
      </c>
      <c r="B28" s="501">
        <v>63</v>
      </c>
      <c r="C28" s="487" t="s">
        <v>277</v>
      </c>
      <c r="D28" s="381"/>
      <c r="E28" s="458">
        <f>SUM(E21:E27)</f>
        <v>9900</v>
      </c>
      <c r="F28" s="641">
        <f>SUM(F21:F22)</f>
        <v>0</v>
      </c>
      <c r="G28" s="458">
        <f>SUM(G21:G27)</f>
        <v>9900</v>
      </c>
      <c r="H28" s="776"/>
      <c r="I28" s="219"/>
      <c r="J28" s="219"/>
      <c r="K28" s="219"/>
      <c r="L28" s="219"/>
      <c r="M28" s="219"/>
      <c r="R28" s="219"/>
      <c r="Z28" s="280"/>
      <c r="AA28" s="280"/>
      <c r="AB28" s="280"/>
      <c r="AC28" s="280"/>
      <c r="AD28" s="280"/>
    </row>
    <row r="29" spans="1:30" ht="14.1" customHeight="1">
      <c r="A29" s="377" t="s">
        <v>51</v>
      </c>
      <c r="B29" s="482">
        <v>80.103999999999999</v>
      </c>
      <c r="C29" s="434" t="s">
        <v>276</v>
      </c>
      <c r="D29" s="354"/>
      <c r="E29" s="356">
        <f t="shared" ref="E29:F29" si="1">E28</f>
        <v>9900</v>
      </c>
      <c r="F29" s="642">
        <f t="shared" si="1"/>
        <v>0</v>
      </c>
      <c r="G29" s="356">
        <f t="shared" ref="G29:G31" si="2">G28</f>
        <v>9900</v>
      </c>
      <c r="H29" s="636"/>
      <c r="I29" s="219"/>
      <c r="J29" s="219"/>
      <c r="K29" s="219"/>
      <c r="L29" s="219"/>
      <c r="M29" s="219"/>
      <c r="R29" s="219"/>
      <c r="Z29" s="280"/>
      <c r="AA29" s="280"/>
      <c r="AB29" s="280"/>
      <c r="AC29" s="280"/>
      <c r="AD29" s="280"/>
    </row>
    <row r="30" spans="1:30" ht="14.1" customHeight="1">
      <c r="A30" s="377" t="s">
        <v>51</v>
      </c>
      <c r="B30" s="377">
        <v>80</v>
      </c>
      <c r="C30" s="487" t="s">
        <v>43</v>
      </c>
      <c r="D30" s="430"/>
      <c r="E30" s="356">
        <f>E29</f>
        <v>9900</v>
      </c>
      <c r="F30" s="642">
        <f t="shared" ref="F30:F31" si="3">F29</f>
        <v>0</v>
      </c>
      <c r="G30" s="356">
        <f t="shared" si="2"/>
        <v>9900</v>
      </c>
      <c r="H30" s="635"/>
      <c r="I30" s="219"/>
      <c r="J30" s="219"/>
      <c r="K30" s="219"/>
      <c r="L30" s="219"/>
      <c r="M30" s="219"/>
      <c r="R30" s="219"/>
      <c r="Z30" s="280"/>
      <c r="AA30" s="280"/>
      <c r="AB30" s="280"/>
      <c r="AC30" s="280"/>
      <c r="AD30" s="280"/>
    </row>
    <row r="31" spans="1:30" s="435" customFormat="1" ht="14.1" customHeight="1">
      <c r="A31" s="377" t="s">
        <v>51</v>
      </c>
      <c r="B31" s="432">
        <v>3452</v>
      </c>
      <c r="C31" s="434" t="s">
        <v>48</v>
      </c>
      <c r="D31" s="430"/>
      <c r="E31" s="353">
        <f>E30</f>
        <v>9900</v>
      </c>
      <c r="F31" s="640">
        <f t="shared" si="3"/>
        <v>0</v>
      </c>
      <c r="G31" s="353">
        <f t="shared" si="2"/>
        <v>9900</v>
      </c>
      <c r="H31" s="635"/>
      <c r="I31" s="220"/>
      <c r="J31" s="220"/>
      <c r="K31" s="220"/>
      <c r="L31" s="220"/>
      <c r="M31" s="220"/>
      <c r="N31" s="220"/>
      <c r="O31" s="220"/>
      <c r="P31" s="220"/>
      <c r="Q31" s="220"/>
      <c r="R31" s="220"/>
      <c r="S31" s="220"/>
      <c r="T31" s="220"/>
      <c r="U31" s="220"/>
      <c r="V31" s="220"/>
      <c r="W31" s="220"/>
      <c r="X31" s="220"/>
      <c r="Y31" s="220"/>
    </row>
    <row r="32" spans="1:30" ht="14.1" customHeight="1">
      <c r="A32" s="380" t="s">
        <v>51</v>
      </c>
      <c r="B32" s="380"/>
      <c r="C32" s="436" t="s">
        <v>55</v>
      </c>
      <c r="D32" s="431"/>
      <c r="E32" s="351">
        <f t="shared" ref="E32" si="4">E31</f>
        <v>9900</v>
      </c>
      <c r="F32" s="643">
        <f t="shared" ref="F32:G32" si="5">F31</f>
        <v>0</v>
      </c>
      <c r="G32" s="351">
        <f t="shared" si="5"/>
        <v>9900</v>
      </c>
      <c r="H32" s="635"/>
      <c r="I32" s="220"/>
      <c r="J32" s="220"/>
      <c r="K32" s="220"/>
      <c r="L32" s="220"/>
      <c r="M32" s="220"/>
      <c r="N32" s="220"/>
      <c r="O32" s="220"/>
      <c r="P32" s="220"/>
      <c r="Q32" s="220"/>
      <c r="R32" s="220"/>
      <c r="S32" s="220"/>
      <c r="T32" s="220"/>
      <c r="U32" s="220"/>
      <c r="V32" s="220"/>
      <c r="W32" s="220"/>
      <c r="X32" s="220"/>
      <c r="Y32" s="220"/>
      <c r="Z32" s="435"/>
      <c r="AA32" s="435"/>
      <c r="AB32" s="435"/>
      <c r="AC32" s="280"/>
      <c r="AD32" s="280"/>
    </row>
    <row r="33" spans="1:30">
      <c r="A33" s="377"/>
      <c r="B33" s="377"/>
      <c r="C33" s="434"/>
      <c r="D33" s="430"/>
      <c r="E33" s="430"/>
      <c r="F33" s="640"/>
      <c r="G33" s="430"/>
      <c r="H33" s="635"/>
      <c r="I33" s="220"/>
      <c r="J33" s="220"/>
      <c r="K33" s="220"/>
      <c r="L33" s="220"/>
      <c r="M33" s="220"/>
      <c r="N33" s="220"/>
      <c r="O33" s="220"/>
      <c r="P33" s="220"/>
      <c r="Q33" s="220"/>
      <c r="R33" s="220"/>
      <c r="S33" s="220"/>
      <c r="T33" s="220"/>
      <c r="U33" s="220"/>
      <c r="V33" s="220"/>
      <c r="W33" s="220"/>
      <c r="X33" s="220"/>
      <c r="Y33" s="220"/>
      <c r="Z33" s="435"/>
      <c r="AA33" s="435"/>
      <c r="AB33" s="435"/>
      <c r="AC33" s="280"/>
      <c r="AD33" s="280"/>
    </row>
    <row r="34" spans="1:30" ht="13.95" customHeight="1">
      <c r="A34" s="377"/>
      <c r="B34" s="377"/>
      <c r="C34" s="434" t="s">
        <v>11</v>
      </c>
      <c r="D34" s="430"/>
      <c r="E34" s="430"/>
      <c r="F34" s="640"/>
      <c r="G34" s="430"/>
      <c r="H34" s="635"/>
      <c r="I34" s="220"/>
      <c r="J34" s="220"/>
      <c r="K34" s="220"/>
      <c r="L34" s="220"/>
      <c r="M34" s="220"/>
      <c r="N34" s="220"/>
      <c r="O34" s="220"/>
      <c r="P34" s="220"/>
      <c r="Q34" s="220"/>
      <c r="R34" s="220"/>
      <c r="S34" s="220"/>
      <c r="T34" s="220"/>
      <c r="U34" s="220"/>
      <c r="V34" s="220"/>
      <c r="W34" s="220"/>
      <c r="X34" s="220"/>
      <c r="Y34" s="220"/>
      <c r="Z34" s="435"/>
      <c r="AA34" s="435"/>
      <c r="AB34" s="435"/>
      <c r="AC34" s="280"/>
      <c r="AD34" s="280"/>
    </row>
    <row r="35" spans="1:30" ht="13.95" customHeight="1">
      <c r="A35" s="377" t="s">
        <v>56</v>
      </c>
      <c r="B35" s="432">
        <v>5452</v>
      </c>
      <c r="C35" s="434" t="s">
        <v>25</v>
      </c>
      <c r="D35" s="430"/>
      <c r="E35" s="430"/>
      <c r="F35" s="640"/>
      <c r="G35" s="430"/>
      <c r="H35" s="635"/>
      <c r="I35" s="219"/>
      <c r="J35" s="219"/>
      <c r="K35" s="219"/>
      <c r="L35" s="219"/>
      <c r="M35" s="219"/>
      <c r="R35" s="219"/>
      <c r="Z35" s="280"/>
      <c r="AA35" s="280"/>
      <c r="AB35" s="280"/>
      <c r="AC35" s="280"/>
      <c r="AD35" s="280"/>
    </row>
    <row r="36" spans="1:30" ht="13.95" customHeight="1">
      <c r="A36" s="377"/>
      <c r="B36" s="491">
        <v>1</v>
      </c>
      <c r="C36" s="487" t="s">
        <v>91</v>
      </c>
      <c r="D36" s="500"/>
      <c r="E36" s="500"/>
      <c r="F36" s="644"/>
      <c r="G36" s="500"/>
      <c r="H36" s="778"/>
      <c r="I36" s="219"/>
      <c r="J36" s="219"/>
      <c r="K36" s="219"/>
      <c r="L36" s="219"/>
      <c r="M36" s="219"/>
      <c r="R36" s="219"/>
      <c r="Z36" s="280"/>
      <c r="AA36" s="280"/>
      <c r="AB36" s="280"/>
      <c r="AC36" s="280"/>
      <c r="AD36" s="280"/>
    </row>
    <row r="37" spans="1:30" s="278" customFormat="1" ht="13.95" customHeight="1">
      <c r="A37" s="490"/>
      <c r="B37" s="482">
        <v>1.101</v>
      </c>
      <c r="C37" s="434" t="s">
        <v>95</v>
      </c>
      <c r="D37" s="500"/>
      <c r="E37" s="500"/>
      <c r="F37" s="644"/>
      <c r="G37" s="500"/>
      <c r="H37" s="778"/>
      <c r="I37" s="221"/>
      <c r="J37" s="221"/>
      <c r="K37" s="221"/>
      <c r="L37" s="221"/>
      <c r="M37" s="221"/>
      <c r="N37" s="221"/>
      <c r="O37" s="221"/>
      <c r="P37" s="221"/>
      <c r="Q37" s="221"/>
      <c r="R37" s="221"/>
      <c r="S37" s="221"/>
      <c r="T37" s="221"/>
      <c r="U37" s="221"/>
      <c r="V37" s="221"/>
      <c r="W37" s="221"/>
      <c r="X37" s="221"/>
      <c r="Y37" s="221"/>
    </row>
    <row r="38" spans="1:30" s="499" customFormat="1" ht="26.4">
      <c r="A38" s="490"/>
      <c r="B38" s="491">
        <v>50</v>
      </c>
      <c r="C38" s="487" t="s">
        <v>172</v>
      </c>
      <c r="D38" s="381"/>
      <c r="E38" s="486"/>
      <c r="F38" s="639"/>
      <c r="G38" s="486"/>
      <c r="H38" s="775"/>
      <c r="I38" s="498"/>
      <c r="J38" s="498"/>
      <c r="K38" s="498"/>
      <c r="L38" s="498"/>
      <c r="M38" s="498"/>
      <c r="N38" s="498"/>
      <c r="O38" s="498"/>
      <c r="P38" s="498"/>
      <c r="Q38" s="498"/>
      <c r="R38" s="498"/>
      <c r="S38" s="498"/>
      <c r="T38" s="498"/>
      <c r="U38" s="498"/>
      <c r="V38" s="498"/>
      <c r="W38" s="498"/>
      <c r="X38" s="498"/>
      <c r="Y38" s="498"/>
    </row>
    <row r="39" spans="1:30" s="499" customFormat="1" ht="13.95" customHeight="1">
      <c r="A39" s="490"/>
      <c r="B39" s="491">
        <v>81</v>
      </c>
      <c r="C39" s="487" t="s">
        <v>96</v>
      </c>
      <c r="D39" s="381"/>
      <c r="E39" s="486"/>
      <c r="F39" s="639"/>
      <c r="G39" s="486"/>
      <c r="H39" s="775"/>
      <c r="I39" s="498"/>
      <c r="J39" s="498"/>
      <c r="K39" s="498"/>
      <c r="L39" s="498"/>
      <c r="M39" s="498"/>
      <c r="N39" s="498"/>
      <c r="O39" s="498"/>
      <c r="P39" s="498"/>
      <c r="Q39" s="498"/>
      <c r="R39" s="498"/>
      <c r="S39" s="498"/>
      <c r="T39" s="498"/>
      <c r="U39" s="498"/>
      <c r="V39" s="498"/>
      <c r="W39" s="498"/>
      <c r="X39" s="498"/>
      <c r="Y39" s="498"/>
    </row>
    <row r="40" spans="1:30" s="278" customFormat="1" ht="40.200000000000003" customHeight="1">
      <c r="A40" s="453" t="s">
        <v>307</v>
      </c>
      <c r="B40" s="492" t="s">
        <v>324</v>
      </c>
      <c r="C40" s="454" t="s">
        <v>325</v>
      </c>
      <c r="D40" s="354"/>
      <c r="E40" s="356">
        <v>8928</v>
      </c>
      <c r="F40" s="642">
        <v>0</v>
      </c>
      <c r="G40" s="353">
        <f t="shared" ref="G40" si="6">SUM(E40:F40)</f>
        <v>8928</v>
      </c>
      <c r="H40" s="777" t="s">
        <v>323</v>
      </c>
      <c r="I40" s="219" t="s">
        <v>32</v>
      </c>
      <c r="J40" s="219" t="s">
        <v>354</v>
      </c>
      <c r="K40" s="219" t="s">
        <v>355</v>
      </c>
      <c r="L40" s="219">
        <v>100</v>
      </c>
      <c r="M40" s="219" t="s">
        <v>356</v>
      </c>
      <c r="N40" s="221"/>
      <c r="O40" s="221"/>
      <c r="P40" s="221"/>
      <c r="Q40" s="221"/>
      <c r="R40" s="221"/>
      <c r="S40" s="221"/>
      <c r="T40" s="221"/>
      <c r="U40" s="221"/>
      <c r="V40" s="221"/>
      <c r="W40" s="221"/>
      <c r="X40" s="221"/>
      <c r="Y40" s="221"/>
    </row>
    <row r="41" spans="1:30" s="278" customFormat="1" ht="13.95" customHeight="1">
      <c r="A41" s="490" t="s">
        <v>51</v>
      </c>
      <c r="B41" s="491">
        <v>81</v>
      </c>
      <c r="C41" s="487" t="s">
        <v>96</v>
      </c>
      <c r="D41" s="381"/>
      <c r="E41" s="458">
        <f>SUM(E40:E40)</f>
        <v>8928</v>
      </c>
      <c r="F41" s="641">
        <f>SUM(F40:F40)</f>
        <v>0</v>
      </c>
      <c r="G41" s="458">
        <f>SUM(G40:G40)</f>
        <v>8928</v>
      </c>
      <c r="H41" s="776"/>
      <c r="I41" s="221"/>
      <c r="J41" s="221"/>
      <c r="K41" s="221"/>
      <c r="L41" s="221"/>
      <c r="M41" s="221"/>
      <c r="N41" s="221"/>
      <c r="O41" s="221"/>
      <c r="P41" s="221"/>
      <c r="Q41" s="221"/>
      <c r="R41" s="221"/>
      <c r="S41" s="221"/>
      <c r="T41" s="221"/>
      <c r="U41" s="221"/>
      <c r="V41" s="221"/>
      <c r="W41" s="221"/>
      <c r="X41" s="221"/>
      <c r="Y41" s="221"/>
    </row>
    <row r="42" spans="1:30" s="278" customFormat="1" ht="30" customHeight="1">
      <c r="A42" s="490" t="s">
        <v>51</v>
      </c>
      <c r="B42" s="491">
        <v>50</v>
      </c>
      <c r="C42" s="487" t="s">
        <v>172</v>
      </c>
      <c r="D42" s="381"/>
      <c r="E42" s="392">
        <f>E41</f>
        <v>8928</v>
      </c>
      <c r="F42" s="645">
        <f t="shared" ref="F42:G42" si="7">F41</f>
        <v>0</v>
      </c>
      <c r="G42" s="392">
        <f t="shared" si="7"/>
        <v>8928</v>
      </c>
      <c r="H42" s="776"/>
      <c r="I42" s="221"/>
      <c r="J42" s="221"/>
      <c r="K42" s="221"/>
      <c r="L42" s="221"/>
      <c r="M42" s="221"/>
      <c r="N42" s="221"/>
      <c r="O42" s="221"/>
      <c r="P42" s="221"/>
      <c r="Q42" s="221"/>
      <c r="R42" s="221"/>
      <c r="S42" s="221"/>
      <c r="T42" s="221"/>
      <c r="U42" s="221"/>
      <c r="V42" s="221"/>
      <c r="W42" s="221"/>
      <c r="X42" s="221"/>
      <c r="Y42" s="221"/>
    </row>
    <row r="43" spans="1:30" s="278" customFormat="1">
      <c r="A43" s="490" t="s">
        <v>51</v>
      </c>
      <c r="B43" s="482">
        <v>1.101</v>
      </c>
      <c r="C43" s="434" t="s">
        <v>95</v>
      </c>
      <c r="D43" s="381"/>
      <c r="E43" s="497">
        <f>SUM(E42,)</f>
        <v>8928</v>
      </c>
      <c r="F43" s="645">
        <f t="shared" ref="F43:G43" si="8">SUM(F42,)</f>
        <v>0</v>
      </c>
      <c r="G43" s="497">
        <f t="shared" si="8"/>
        <v>8928</v>
      </c>
      <c r="H43" s="775"/>
      <c r="I43" s="221"/>
      <c r="J43" s="221"/>
      <c r="K43" s="221"/>
      <c r="L43" s="221"/>
      <c r="M43" s="221"/>
      <c r="N43" s="221"/>
      <c r="O43" s="221"/>
      <c r="P43" s="221"/>
      <c r="Q43" s="221"/>
      <c r="R43" s="221"/>
      <c r="S43" s="221"/>
      <c r="T43" s="221"/>
      <c r="U43" s="221"/>
      <c r="V43" s="221"/>
      <c r="W43" s="221"/>
      <c r="X43" s="221"/>
      <c r="Y43" s="221"/>
    </row>
    <row r="44" spans="1:30" s="278" customFormat="1" ht="10.199999999999999" customHeight="1">
      <c r="A44" s="490"/>
      <c r="B44" s="496"/>
      <c r="C44" s="434"/>
      <c r="D44" s="486"/>
      <c r="E44" s="486"/>
      <c r="F44" s="639"/>
      <c r="G44" s="430"/>
      <c r="H44" s="635"/>
      <c r="I44" s="221"/>
      <c r="J44" s="221"/>
      <c r="K44" s="221"/>
      <c r="L44" s="221"/>
      <c r="M44" s="221"/>
      <c r="N44" s="221"/>
      <c r="O44" s="221"/>
      <c r="P44" s="221"/>
      <c r="Q44" s="221"/>
      <c r="R44" s="221"/>
      <c r="S44" s="221"/>
      <c r="T44" s="221"/>
      <c r="U44" s="221"/>
      <c r="V44" s="221"/>
      <c r="W44" s="221"/>
      <c r="X44" s="221"/>
      <c r="Y44" s="221"/>
    </row>
    <row r="45" spans="1:30" s="278" customFormat="1" ht="15.6" customHeight="1">
      <c r="A45" s="490"/>
      <c r="B45" s="482">
        <v>1.1020000000000001</v>
      </c>
      <c r="C45" s="455" t="s">
        <v>275</v>
      </c>
      <c r="D45" s="647"/>
      <c r="E45" s="495"/>
      <c r="F45" s="644"/>
      <c r="G45" s="495"/>
      <c r="H45" s="779"/>
      <c r="I45" s="221"/>
      <c r="J45" s="221"/>
      <c r="K45" s="221"/>
      <c r="L45" s="221"/>
      <c r="M45" s="221"/>
      <c r="N45" s="221"/>
      <c r="O45" s="221"/>
      <c r="P45" s="221"/>
      <c r="Q45" s="221"/>
      <c r="R45" s="221"/>
      <c r="S45" s="221"/>
      <c r="T45" s="221"/>
      <c r="U45" s="221"/>
      <c r="V45" s="221"/>
      <c r="W45" s="221"/>
      <c r="X45" s="221"/>
      <c r="Y45" s="221"/>
    </row>
    <row r="46" spans="1:30" s="278" customFormat="1" ht="13.95" customHeight="1">
      <c r="A46" s="490"/>
      <c r="B46" s="491">
        <v>61</v>
      </c>
      <c r="C46" s="454" t="s">
        <v>45</v>
      </c>
      <c r="D46" s="647"/>
      <c r="E46" s="495"/>
      <c r="F46" s="644"/>
      <c r="G46" s="495"/>
      <c r="H46" s="779"/>
      <c r="I46" s="221"/>
      <c r="J46" s="221"/>
      <c r="K46" s="221"/>
      <c r="L46" s="221"/>
      <c r="M46" s="221"/>
      <c r="N46" s="221"/>
      <c r="O46" s="221"/>
      <c r="P46" s="221"/>
      <c r="Q46" s="221"/>
      <c r="R46" s="221"/>
      <c r="S46" s="221"/>
      <c r="T46" s="221"/>
      <c r="U46" s="221"/>
      <c r="V46" s="221"/>
      <c r="W46" s="221"/>
      <c r="X46" s="221"/>
      <c r="Y46" s="221"/>
    </row>
    <row r="47" spans="1:30" s="278" customFormat="1" ht="26.25" customHeight="1">
      <c r="A47" s="490"/>
      <c r="B47" s="492" t="s">
        <v>268</v>
      </c>
      <c r="C47" s="454" t="s">
        <v>283</v>
      </c>
      <c r="D47" s="354"/>
      <c r="E47" s="353">
        <v>150000</v>
      </c>
      <c r="F47" s="640">
        <v>0</v>
      </c>
      <c r="G47" s="353">
        <f>SUM(E47:F47)</f>
        <v>150000</v>
      </c>
      <c r="H47" s="780" t="s">
        <v>337</v>
      </c>
      <c r="I47" s="477" t="s">
        <v>107</v>
      </c>
      <c r="J47" s="477" t="s">
        <v>104</v>
      </c>
      <c r="K47" s="494" t="s">
        <v>284</v>
      </c>
      <c r="L47" s="477">
        <v>100</v>
      </c>
      <c r="M47" s="493">
        <v>4011002023</v>
      </c>
      <c r="N47" s="221"/>
      <c r="O47" s="221"/>
      <c r="P47" s="221"/>
      <c r="Q47" s="221"/>
      <c r="R47" s="221"/>
      <c r="S47" s="221" t="s">
        <v>97</v>
      </c>
      <c r="T47" s="221" t="s">
        <v>97</v>
      </c>
      <c r="U47" s="221" t="s">
        <v>97</v>
      </c>
      <c r="V47" s="221" t="s">
        <v>97</v>
      </c>
      <c r="W47" s="221" t="s">
        <v>97</v>
      </c>
      <c r="X47" s="221" t="s">
        <v>97</v>
      </c>
      <c r="Y47" s="221" t="s">
        <v>97</v>
      </c>
      <c r="Z47" s="278" t="s">
        <v>97</v>
      </c>
      <c r="AA47" s="278" t="s">
        <v>97</v>
      </c>
      <c r="AB47" s="278" t="s">
        <v>97</v>
      </c>
    </row>
    <row r="48" spans="1:30" s="278" customFormat="1" ht="14.1" customHeight="1">
      <c r="A48" s="490" t="s">
        <v>51</v>
      </c>
      <c r="B48" s="491">
        <v>61</v>
      </c>
      <c r="C48" s="454" t="s">
        <v>45</v>
      </c>
      <c r="D48" s="354"/>
      <c r="E48" s="351">
        <f>SUM(E47:E47)</f>
        <v>150000</v>
      </c>
      <c r="F48" s="643">
        <f>SUM(F47:F47)</f>
        <v>0</v>
      </c>
      <c r="G48" s="351">
        <f>SUM(G47:G47)</f>
        <v>150000</v>
      </c>
      <c r="H48" s="636"/>
      <c r="I48" s="221"/>
      <c r="J48" s="221"/>
      <c r="K48" s="221"/>
      <c r="L48" s="221"/>
      <c r="M48" s="221"/>
      <c r="N48" s="221"/>
      <c r="O48" s="221"/>
      <c r="P48" s="221"/>
      <c r="Q48" s="221"/>
      <c r="R48" s="221"/>
      <c r="S48" s="221"/>
      <c r="T48" s="221"/>
      <c r="U48" s="221"/>
      <c r="V48" s="221"/>
      <c r="W48" s="221"/>
      <c r="X48" s="221"/>
      <c r="Y48" s="221"/>
    </row>
    <row r="49" spans="1:30" s="278" customFormat="1" ht="14.1" customHeight="1">
      <c r="A49" s="490" t="s">
        <v>51</v>
      </c>
      <c r="B49" s="482">
        <v>1.1020000000000001</v>
      </c>
      <c r="C49" s="455" t="s">
        <v>275</v>
      </c>
      <c r="D49" s="354"/>
      <c r="E49" s="351">
        <f>E48</f>
        <v>150000</v>
      </c>
      <c r="F49" s="643">
        <f t="shared" ref="F49:G49" si="9">F48</f>
        <v>0</v>
      </c>
      <c r="G49" s="351">
        <f t="shared" si="9"/>
        <v>150000</v>
      </c>
      <c r="H49" s="636"/>
      <c r="I49" s="221"/>
      <c r="J49" s="221"/>
      <c r="K49" s="221"/>
      <c r="L49" s="221"/>
      <c r="M49" s="221"/>
      <c r="N49" s="221"/>
      <c r="O49" s="221"/>
      <c r="P49" s="221"/>
      <c r="Q49" s="221"/>
      <c r="R49" s="221"/>
      <c r="S49" s="221"/>
      <c r="T49" s="221"/>
      <c r="U49" s="221"/>
      <c r="V49" s="221"/>
      <c r="W49" s="221"/>
      <c r="X49" s="221"/>
      <c r="Y49" s="221"/>
    </row>
    <row r="50" spans="1:30">
      <c r="A50" s="490" t="s">
        <v>51</v>
      </c>
      <c r="B50" s="648">
        <v>1</v>
      </c>
      <c r="C50" s="454" t="s">
        <v>91</v>
      </c>
      <c r="D50" s="354"/>
      <c r="E50" s="349">
        <f>E49+E43</f>
        <v>158928</v>
      </c>
      <c r="F50" s="646">
        <f>F49+F43</f>
        <v>0</v>
      </c>
      <c r="G50" s="349">
        <f>G49+G43</f>
        <v>158928</v>
      </c>
      <c r="H50" s="637"/>
      <c r="I50" s="219"/>
      <c r="J50" s="219"/>
      <c r="K50" s="219"/>
      <c r="L50" s="219"/>
      <c r="M50" s="219"/>
      <c r="R50" s="219"/>
      <c r="Z50" s="280"/>
      <c r="AA50" s="280"/>
      <c r="AB50" s="280"/>
      <c r="AC50" s="280"/>
      <c r="AD50" s="280"/>
    </row>
    <row r="51" spans="1:30" s="278" customFormat="1">
      <c r="A51" s="489" t="s">
        <v>51</v>
      </c>
      <c r="B51" s="488">
        <v>5452</v>
      </c>
      <c r="C51" s="427" t="s">
        <v>25</v>
      </c>
      <c r="D51" s="355"/>
      <c r="E51" s="351">
        <f t="shared" ref="E51:G52" si="10">E50</f>
        <v>158928</v>
      </c>
      <c r="F51" s="643">
        <f t="shared" si="10"/>
        <v>0</v>
      </c>
      <c r="G51" s="351">
        <f t="shared" si="10"/>
        <v>158928</v>
      </c>
      <c r="H51" s="636"/>
      <c r="I51" s="221"/>
      <c r="J51" s="221"/>
      <c r="K51" s="221"/>
      <c r="L51" s="221"/>
      <c r="M51" s="221"/>
      <c r="N51" s="221"/>
      <c r="O51" s="221"/>
      <c r="P51" s="221"/>
      <c r="Q51" s="221"/>
      <c r="R51" s="221"/>
      <c r="S51" s="221"/>
      <c r="T51" s="221"/>
      <c r="U51" s="221"/>
      <c r="V51" s="221"/>
      <c r="W51" s="221"/>
      <c r="X51" s="221"/>
      <c r="Y51" s="221"/>
    </row>
    <row r="52" spans="1:30" s="278" customFormat="1">
      <c r="A52" s="380" t="s">
        <v>51</v>
      </c>
      <c r="B52" s="380"/>
      <c r="C52" s="436" t="s">
        <v>11</v>
      </c>
      <c r="D52" s="354"/>
      <c r="E52" s="353">
        <f t="shared" si="10"/>
        <v>158928</v>
      </c>
      <c r="F52" s="640">
        <f t="shared" si="10"/>
        <v>0</v>
      </c>
      <c r="G52" s="353">
        <f t="shared" si="10"/>
        <v>158928</v>
      </c>
      <c r="H52" s="636"/>
      <c r="I52" s="221"/>
      <c r="J52" s="221"/>
      <c r="K52" s="221"/>
      <c r="L52" s="221"/>
      <c r="M52" s="221"/>
      <c r="N52" s="221"/>
      <c r="O52" s="221"/>
      <c r="P52" s="221"/>
      <c r="Q52" s="221"/>
      <c r="R52" s="221"/>
      <c r="S52" s="221"/>
      <c r="T52" s="221"/>
      <c r="U52" s="221"/>
      <c r="V52" s="221"/>
      <c r="W52" s="221"/>
      <c r="X52" s="221"/>
      <c r="Y52" s="221"/>
    </row>
    <row r="53" spans="1:30">
      <c r="A53" s="380" t="s">
        <v>51</v>
      </c>
      <c r="B53" s="380"/>
      <c r="C53" s="436" t="s">
        <v>52</v>
      </c>
      <c r="D53" s="431"/>
      <c r="E53" s="351">
        <f>E52+E32</f>
        <v>168828</v>
      </c>
      <c r="F53" s="643">
        <f>F52+F32</f>
        <v>0</v>
      </c>
      <c r="G53" s="431">
        <f>G52+G32</f>
        <v>168828</v>
      </c>
      <c r="H53" s="635"/>
      <c r="I53" s="219"/>
      <c r="J53" s="219"/>
      <c r="K53" s="219"/>
      <c r="L53" s="219"/>
      <c r="M53" s="219"/>
      <c r="R53" s="219"/>
      <c r="Z53" s="280"/>
      <c r="AA53" s="280"/>
      <c r="AB53" s="280"/>
      <c r="AC53" s="280"/>
      <c r="AD53" s="280"/>
    </row>
    <row r="54" spans="1:30">
      <c r="A54" s="760" t="s">
        <v>342</v>
      </c>
      <c r="B54" s="760"/>
      <c r="C54" s="760"/>
      <c r="D54" s="760"/>
      <c r="E54" s="760"/>
      <c r="F54" s="760"/>
      <c r="G54" s="760"/>
      <c r="H54" s="633"/>
      <c r="I54" s="481"/>
      <c r="J54" s="481"/>
      <c r="K54" s="481"/>
      <c r="L54" s="481"/>
      <c r="M54" s="481"/>
      <c r="N54" s="220"/>
      <c r="R54" s="219"/>
    </row>
    <row r="55" spans="1:30" ht="15.6" customHeight="1">
      <c r="A55" s="1737" t="s">
        <v>306</v>
      </c>
      <c r="B55" s="1737"/>
      <c r="C55" s="1737"/>
      <c r="D55" s="481"/>
      <c r="E55" s="481"/>
      <c r="F55" s="481"/>
      <c r="G55" s="481"/>
      <c r="H55" s="633"/>
      <c r="I55" s="486"/>
      <c r="J55" s="481"/>
      <c r="K55" s="481"/>
      <c r="L55" s="481"/>
      <c r="M55" s="481"/>
      <c r="N55" s="220"/>
      <c r="R55" s="219"/>
      <c r="W55" s="280"/>
      <c r="X55" s="280"/>
      <c r="Y55" s="280"/>
      <c r="Z55" s="280"/>
      <c r="AA55" s="280"/>
      <c r="AB55" s="280"/>
      <c r="AC55" s="280"/>
      <c r="AD55" s="280"/>
    </row>
    <row r="56" spans="1:30">
      <c r="A56" s="627" t="s">
        <v>332</v>
      </c>
      <c r="B56" s="649" t="s">
        <v>341</v>
      </c>
      <c r="C56" s="628"/>
      <c r="D56" s="481"/>
      <c r="E56" s="481"/>
      <c r="F56" s="481"/>
      <c r="G56" s="481"/>
      <c r="H56" s="633"/>
      <c r="I56" s="486"/>
      <c r="J56" s="481"/>
      <c r="K56" s="481"/>
      <c r="L56" s="481"/>
      <c r="M56" s="481"/>
      <c r="N56" s="220"/>
      <c r="R56" s="219"/>
      <c r="W56" s="280"/>
      <c r="X56" s="280"/>
      <c r="Y56" s="280"/>
      <c r="Z56" s="280"/>
      <c r="AA56" s="280"/>
      <c r="AB56" s="280"/>
      <c r="AC56" s="280"/>
      <c r="AD56" s="280"/>
    </row>
    <row r="57" spans="1:30" ht="14.4" customHeight="1">
      <c r="A57" s="627" t="s">
        <v>333</v>
      </c>
      <c r="B57" s="1737" t="s">
        <v>326</v>
      </c>
      <c r="C57" s="1737"/>
      <c r="D57" s="1737"/>
      <c r="E57" s="1737"/>
      <c r="F57" s="1737"/>
      <c r="G57" s="1737"/>
      <c r="H57" s="633"/>
      <c r="I57" s="486"/>
      <c r="J57" s="481"/>
      <c r="K57" s="481"/>
      <c r="L57" s="481"/>
      <c r="M57" s="481"/>
      <c r="N57" s="220"/>
      <c r="R57" s="219"/>
      <c r="W57" s="280"/>
      <c r="X57" s="280"/>
      <c r="Y57" s="280"/>
      <c r="Z57" s="280"/>
      <c r="AA57" s="280"/>
      <c r="AB57" s="280"/>
      <c r="AC57" s="280"/>
      <c r="AD57" s="280"/>
    </row>
    <row r="58" spans="1:30" ht="14.4" customHeight="1">
      <c r="A58" s="650" t="s">
        <v>309</v>
      </c>
      <c r="B58" s="1754" t="s">
        <v>318</v>
      </c>
      <c r="C58" s="1754"/>
      <c r="D58" s="1754"/>
      <c r="E58" s="1754"/>
      <c r="F58" s="1754"/>
      <c r="G58" s="1754"/>
      <c r="H58" s="1754"/>
      <c r="I58" s="481"/>
      <c r="J58" s="481"/>
      <c r="K58" s="481"/>
      <c r="L58" s="481"/>
      <c r="M58" s="481"/>
      <c r="N58" s="220"/>
      <c r="R58" s="219"/>
      <c r="W58" s="280"/>
      <c r="X58" s="280"/>
      <c r="Y58" s="280"/>
      <c r="Z58" s="280"/>
      <c r="AA58" s="280"/>
      <c r="AB58" s="280"/>
      <c r="AC58" s="280"/>
      <c r="AD58" s="280"/>
    </row>
    <row r="59" spans="1:30">
      <c r="A59" s="650" t="s">
        <v>334</v>
      </c>
      <c r="B59" s="651" t="s">
        <v>336</v>
      </c>
      <c r="C59" s="629"/>
      <c r="D59" s="629"/>
      <c r="E59" s="629"/>
      <c r="F59" s="629"/>
      <c r="G59" s="629"/>
      <c r="H59" s="650"/>
      <c r="I59" s="481"/>
      <c r="J59" s="481"/>
      <c r="K59" s="481"/>
      <c r="L59" s="481"/>
      <c r="M59" s="481"/>
      <c r="N59" s="220"/>
      <c r="R59" s="219"/>
      <c r="W59" s="280"/>
      <c r="X59" s="280"/>
      <c r="Y59" s="280"/>
      <c r="Z59" s="280"/>
      <c r="AA59" s="280"/>
      <c r="AB59" s="280"/>
      <c r="AC59" s="280"/>
      <c r="AD59" s="280"/>
    </row>
    <row r="60" spans="1:30">
      <c r="A60" s="650" t="s">
        <v>335</v>
      </c>
      <c r="B60" s="651" t="s">
        <v>344</v>
      </c>
      <c r="C60" s="629"/>
      <c r="D60" s="629"/>
      <c r="E60" s="629"/>
      <c r="F60" s="629"/>
      <c r="G60" s="629"/>
      <c r="H60" s="650"/>
      <c r="I60" s="481"/>
      <c r="J60" s="481"/>
      <c r="K60" s="481"/>
      <c r="L60" s="481"/>
      <c r="M60" s="481"/>
      <c r="N60" s="220"/>
      <c r="R60" s="219"/>
      <c r="W60" s="280"/>
      <c r="X60" s="280"/>
      <c r="Y60" s="280"/>
      <c r="Z60" s="280"/>
      <c r="AA60" s="280"/>
      <c r="AB60" s="280"/>
      <c r="AC60" s="280"/>
      <c r="AD60" s="280"/>
    </row>
    <row r="61" spans="1:30" ht="15" customHeight="1">
      <c r="A61" s="650" t="s">
        <v>337</v>
      </c>
      <c r="B61" s="651" t="s">
        <v>338</v>
      </c>
      <c r="C61" s="629"/>
      <c r="D61" s="629"/>
      <c r="E61" s="629"/>
      <c r="F61" s="629"/>
      <c r="G61" s="629"/>
      <c r="H61" s="650"/>
      <c r="I61" s="481"/>
      <c r="J61" s="481"/>
      <c r="K61" s="481"/>
      <c r="L61" s="481"/>
      <c r="M61" s="481"/>
      <c r="N61" s="220"/>
      <c r="R61" s="219"/>
      <c r="W61" s="280"/>
      <c r="X61" s="280"/>
      <c r="Y61" s="280"/>
      <c r="Z61" s="280"/>
      <c r="AA61" s="280"/>
      <c r="AB61" s="280"/>
      <c r="AC61" s="280"/>
      <c r="AD61" s="280"/>
    </row>
    <row r="62" spans="1:30">
      <c r="A62" s="485"/>
      <c r="B62" s="484"/>
      <c r="C62" s="483"/>
      <c r="D62" s="223" t="s">
        <v>62</v>
      </c>
      <c r="E62" s="224" t="s">
        <v>63</v>
      </c>
      <c r="F62" s="223" t="s">
        <v>54</v>
      </c>
      <c r="G62" s="224" t="s">
        <v>110</v>
      </c>
      <c r="H62" s="613"/>
      <c r="I62" s="481"/>
      <c r="J62" s="481"/>
      <c r="K62" s="481"/>
      <c r="L62" s="481"/>
      <c r="M62" s="481"/>
      <c r="N62" s="220"/>
      <c r="R62" s="219"/>
      <c r="W62" s="280"/>
      <c r="X62" s="280"/>
      <c r="Y62" s="280"/>
      <c r="Z62" s="280"/>
      <c r="AA62" s="280"/>
      <c r="AB62" s="280"/>
      <c r="AC62" s="280"/>
      <c r="AD62" s="280"/>
    </row>
    <row r="63" spans="1:30">
      <c r="A63" s="485"/>
      <c r="B63" s="484"/>
      <c r="C63" s="483"/>
      <c r="D63" s="481">
        <f>E47+E25+E21+E22+E26+E27</f>
        <v>156600</v>
      </c>
      <c r="E63" s="481">
        <f>E42+E24+E23</f>
        <v>12228</v>
      </c>
      <c r="F63" s="481"/>
      <c r="G63" s="481">
        <f>F63+E63+D63</f>
        <v>168828</v>
      </c>
      <c r="H63" s="633"/>
      <c r="I63" s="481"/>
      <c r="J63" s="481"/>
      <c r="K63" s="481"/>
      <c r="L63" s="481"/>
      <c r="M63" s="481"/>
      <c r="N63" s="220"/>
      <c r="R63" s="219"/>
      <c r="W63" s="280"/>
      <c r="X63" s="280"/>
      <c r="Y63" s="280"/>
      <c r="Z63" s="280"/>
      <c r="AA63" s="280"/>
      <c r="AB63" s="280"/>
      <c r="AC63" s="280"/>
      <c r="AD63" s="280"/>
    </row>
    <row r="64" spans="1:30">
      <c r="A64" s="485"/>
      <c r="B64" s="484"/>
      <c r="C64" s="483"/>
      <c r="D64" s="481"/>
      <c r="E64" s="481"/>
      <c r="F64" s="481"/>
      <c r="G64" s="481"/>
      <c r="H64" s="633"/>
      <c r="I64" s="481"/>
      <c r="J64" s="481"/>
      <c r="K64" s="481"/>
      <c r="L64" s="481"/>
      <c r="M64" s="481"/>
      <c r="N64" s="220"/>
      <c r="R64" s="219"/>
      <c r="W64" s="280"/>
      <c r="X64" s="280"/>
      <c r="Y64" s="280"/>
      <c r="Z64" s="280"/>
      <c r="AA64" s="280"/>
      <c r="AB64" s="280"/>
      <c r="AC64" s="280"/>
      <c r="AD64" s="280"/>
    </row>
    <row r="65" spans="1:30">
      <c r="A65" s="485"/>
      <c r="B65" s="484"/>
      <c r="C65" s="483"/>
      <c r="D65" s="481"/>
      <c r="E65" s="481"/>
      <c r="F65" s="481"/>
      <c r="G65" s="481"/>
      <c r="H65" s="633"/>
      <c r="I65" s="481"/>
      <c r="J65" s="481"/>
      <c r="K65" s="481"/>
      <c r="L65" s="481"/>
      <c r="M65" s="481"/>
      <c r="N65" s="220"/>
      <c r="R65" s="219"/>
      <c r="W65" s="280"/>
      <c r="X65" s="280"/>
      <c r="Y65" s="280"/>
      <c r="Z65" s="280"/>
      <c r="AA65" s="280"/>
      <c r="AB65" s="280"/>
      <c r="AC65" s="280"/>
      <c r="AD65" s="280"/>
    </row>
    <row r="66" spans="1:30">
      <c r="A66" s="485"/>
      <c r="B66" s="484"/>
      <c r="C66" s="483"/>
      <c r="D66" s="481"/>
      <c r="E66" s="481"/>
      <c r="F66" s="481"/>
      <c r="G66" s="481"/>
      <c r="H66" s="633"/>
      <c r="I66" s="481"/>
      <c r="J66" s="481"/>
      <c r="K66" s="481"/>
      <c r="L66" s="481"/>
      <c r="M66" s="481"/>
      <c r="N66" s="220"/>
      <c r="R66" s="219"/>
      <c r="W66" s="280"/>
      <c r="X66" s="280"/>
      <c r="Y66" s="280"/>
      <c r="Z66" s="280"/>
      <c r="AA66" s="280"/>
      <c r="AB66" s="280"/>
      <c r="AC66" s="280"/>
      <c r="AD66" s="280"/>
    </row>
    <row r="67" spans="1:30">
      <c r="A67" s="485"/>
      <c r="B67" s="484"/>
      <c r="C67" s="483"/>
      <c r="D67" s="481"/>
      <c r="E67" s="481"/>
      <c r="F67" s="481"/>
      <c r="G67" s="481"/>
      <c r="H67" s="633"/>
      <c r="I67" s="481"/>
      <c r="J67" s="481"/>
      <c r="K67" s="481"/>
      <c r="L67" s="481"/>
      <c r="M67" s="481"/>
      <c r="N67" s="220"/>
      <c r="R67" s="219"/>
      <c r="W67" s="280"/>
      <c r="X67" s="280"/>
      <c r="Y67" s="280"/>
      <c r="Z67" s="280"/>
      <c r="AA67" s="280"/>
      <c r="AB67" s="280"/>
      <c r="AC67" s="280"/>
      <c r="AD67" s="280"/>
    </row>
    <row r="68" spans="1:30">
      <c r="A68" s="377"/>
      <c r="B68" s="482"/>
      <c r="C68" s="463"/>
      <c r="D68" s="481"/>
      <c r="E68" s="481"/>
      <c r="F68" s="481"/>
      <c r="G68" s="481"/>
      <c r="H68" s="633"/>
      <c r="I68" s="481"/>
      <c r="J68" s="481"/>
      <c r="K68" s="481"/>
      <c r="L68" s="481"/>
      <c r="M68" s="481"/>
      <c r="N68" s="220"/>
      <c r="R68" s="219"/>
      <c r="W68" s="280"/>
      <c r="X68" s="280"/>
      <c r="Y68" s="280"/>
      <c r="Z68" s="280"/>
      <c r="AA68" s="280"/>
      <c r="AB68" s="280"/>
      <c r="AC68" s="280"/>
      <c r="AD68" s="280"/>
    </row>
    <row r="69" spans="1:30">
      <c r="A69" s="377"/>
      <c r="B69" s="377"/>
      <c r="C69" s="607"/>
      <c r="D69" s="481"/>
      <c r="E69" s="481"/>
      <c r="F69" s="481"/>
      <c r="G69" s="481"/>
      <c r="H69" s="633"/>
      <c r="I69" s="481"/>
      <c r="J69" s="481"/>
      <c r="K69" s="481"/>
      <c r="L69" s="481"/>
      <c r="M69" s="481"/>
      <c r="N69" s="220"/>
      <c r="W69" s="280"/>
      <c r="X69" s="280"/>
      <c r="Y69" s="280"/>
      <c r="Z69" s="280"/>
      <c r="AA69" s="280"/>
      <c r="AB69" s="280"/>
      <c r="AC69" s="280"/>
      <c r="AD69" s="280"/>
    </row>
    <row r="70" spans="1:30">
      <c r="A70" s="377"/>
      <c r="B70" s="377"/>
      <c r="C70" s="607"/>
      <c r="D70" s="362"/>
      <c r="E70" s="362"/>
      <c r="F70" s="362"/>
      <c r="G70" s="362"/>
      <c r="H70" s="362"/>
      <c r="I70" s="362"/>
      <c r="J70" s="362"/>
      <c r="K70" s="384"/>
      <c r="L70" s="384"/>
      <c r="M70" s="384"/>
      <c r="N70" s="220"/>
      <c r="W70" s="280"/>
      <c r="X70" s="280"/>
      <c r="Y70" s="280"/>
      <c r="Z70" s="280"/>
      <c r="AA70" s="280"/>
      <c r="AB70" s="280"/>
      <c r="AC70" s="280"/>
      <c r="AD70" s="280"/>
    </row>
    <row r="71" spans="1:30">
      <c r="A71" s="377"/>
      <c r="B71" s="377"/>
      <c r="C71" s="607"/>
      <c r="D71" s="605"/>
      <c r="E71" s="605"/>
      <c r="F71" s="605"/>
      <c r="G71" s="605"/>
      <c r="H71" s="781"/>
      <c r="I71" s="605"/>
      <c r="J71" s="605"/>
      <c r="K71" s="384"/>
      <c r="L71" s="384"/>
      <c r="M71" s="384"/>
      <c r="N71" s="220"/>
      <c r="W71" s="280"/>
      <c r="X71" s="280"/>
      <c r="Y71" s="280"/>
      <c r="Z71" s="280"/>
      <c r="AA71" s="280"/>
      <c r="AB71" s="280"/>
      <c r="AC71" s="280"/>
      <c r="AD71" s="280"/>
    </row>
    <row r="72" spans="1:30">
      <c r="A72" s="377"/>
      <c r="B72" s="377"/>
      <c r="C72" s="608"/>
      <c r="D72" s="606"/>
      <c r="E72" s="606"/>
      <c r="F72" s="606"/>
      <c r="G72" s="606"/>
      <c r="H72" s="781"/>
      <c r="I72" s="606"/>
      <c r="J72" s="606"/>
      <c r="K72" s="384"/>
      <c r="L72" s="384"/>
      <c r="M72" s="384"/>
      <c r="N72" s="220"/>
      <c r="W72" s="280"/>
      <c r="X72" s="280"/>
      <c r="Y72" s="280"/>
      <c r="Z72" s="280"/>
      <c r="AA72" s="280"/>
      <c r="AB72" s="280"/>
      <c r="AC72" s="280"/>
      <c r="AD72" s="280"/>
    </row>
    <row r="73" spans="1:30">
      <c r="A73" s="377"/>
      <c r="B73" s="377"/>
      <c r="C73" s="607"/>
      <c r="D73" s="384"/>
      <c r="E73" s="384"/>
      <c r="F73" s="384"/>
      <c r="G73" s="384"/>
      <c r="H73" s="633"/>
      <c r="I73" s="384"/>
      <c r="J73" s="384"/>
      <c r="K73" s="384"/>
      <c r="L73" s="384"/>
      <c r="M73" s="384"/>
      <c r="N73" s="220"/>
      <c r="V73" s="480"/>
      <c r="W73" s="280"/>
      <c r="X73" s="280"/>
      <c r="Y73" s="280"/>
      <c r="Z73" s="280"/>
      <c r="AA73" s="280"/>
      <c r="AB73" s="280"/>
      <c r="AC73" s="280"/>
      <c r="AD73" s="280"/>
    </row>
    <row r="74" spans="1:30">
      <c r="A74" s="377"/>
      <c r="B74" s="377"/>
      <c r="C74" s="608"/>
      <c r="D74" s="384"/>
      <c r="E74" s="384"/>
      <c r="F74" s="384"/>
      <c r="G74" s="384"/>
      <c r="H74" s="633"/>
      <c r="I74" s="384"/>
      <c r="J74" s="384"/>
      <c r="K74" s="384"/>
      <c r="L74" s="384"/>
      <c r="M74" s="384"/>
      <c r="N74" s="220"/>
      <c r="Q74" s="375"/>
      <c r="W74" s="280"/>
      <c r="X74" s="280"/>
      <c r="Y74" s="280"/>
      <c r="Z74" s="280"/>
      <c r="AA74" s="280"/>
      <c r="AB74" s="280"/>
      <c r="AC74" s="280"/>
      <c r="AD74" s="280"/>
    </row>
    <row r="75" spans="1:30">
      <c r="A75" s="377"/>
      <c r="B75" s="377"/>
      <c r="C75" s="608"/>
      <c r="D75" s="384"/>
      <c r="E75" s="384"/>
      <c r="F75" s="384"/>
      <c r="G75" s="384"/>
      <c r="H75" s="633"/>
      <c r="I75" s="384"/>
      <c r="J75" s="384"/>
      <c r="K75" s="384"/>
      <c r="L75" s="384"/>
      <c r="M75" s="384"/>
      <c r="N75" s="220"/>
      <c r="Q75" s="375"/>
      <c r="W75" s="280"/>
      <c r="X75" s="280"/>
      <c r="Y75" s="280"/>
      <c r="Z75" s="280"/>
      <c r="AA75" s="280"/>
      <c r="AB75" s="280"/>
      <c r="AC75" s="280"/>
      <c r="AD75" s="280"/>
    </row>
    <row r="76" spans="1:30">
      <c r="A76" s="435"/>
      <c r="B76" s="377"/>
      <c r="C76" s="608"/>
      <c r="D76" s="384"/>
      <c r="E76" s="384"/>
      <c r="F76" s="384"/>
      <c r="G76" s="384"/>
      <c r="H76" s="633"/>
      <c r="I76" s="384"/>
      <c r="J76" s="384"/>
      <c r="K76" s="384"/>
      <c r="L76" s="384"/>
      <c r="M76" s="384"/>
      <c r="N76" s="435"/>
      <c r="O76" s="280"/>
      <c r="P76" s="280"/>
      <c r="Q76" s="280"/>
      <c r="R76" s="280"/>
      <c r="S76" s="280"/>
      <c r="T76" s="280"/>
      <c r="U76" s="280"/>
      <c r="V76" s="280"/>
      <c r="W76" s="280"/>
      <c r="X76" s="280"/>
      <c r="Y76" s="280"/>
      <c r="Z76" s="280"/>
      <c r="AA76" s="280"/>
      <c r="AB76" s="280"/>
      <c r="AC76" s="280"/>
      <c r="AD76" s="280"/>
    </row>
    <row r="77" spans="1:30">
      <c r="A77" s="435"/>
      <c r="B77" s="377"/>
      <c r="C77" s="608"/>
      <c r="D77" s="384"/>
      <c r="E77" s="384"/>
      <c r="F77" s="384"/>
      <c r="G77" s="384"/>
      <c r="H77" s="633"/>
      <c r="I77" s="384"/>
      <c r="J77" s="384"/>
      <c r="K77" s="384"/>
      <c r="L77" s="384"/>
      <c r="M77" s="384"/>
      <c r="N77" s="435"/>
      <c r="O77" s="280"/>
      <c r="P77" s="280"/>
      <c r="Q77" s="280"/>
      <c r="R77" s="280"/>
      <c r="S77" s="280"/>
      <c r="T77" s="280"/>
      <c r="U77" s="280"/>
      <c r="V77" s="280"/>
      <c r="W77" s="280"/>
      <c r="X77" s="280"/>
      <c r="Y77" s="280"/>
      <c r="Z77" s="280"/>
      <c r="AA77" s="280"/>
      <c r="AB77" s="280"/>
      <c r="AC77" s="280"/>
      <c r="AD77" s="280"/>
    </row>
    <row r="78" spans="1:30">
      <c r="A78" s="435"/>
      <c r="B78" s="377"/>
      <c r="C78" s="608"/>
      <c r="D78" s="384"/>
      <c r="E78" s="384"/>
      <c r="F78" s="384"/>
      <c r="G78" s="384"/>
      <c r="H78" s="633"/>
      <c r="I78" s="384"/>
      <c r="J78" s="384"/>
      <c r="K78" s="384"/>
      <c r="L78" s="384"/>
      <c r="M78" s="384"/>
      <c r="N78" s="435"/>
      <c r="O78" s="280"/>
      <c r="P78" s="280"/>
      <c r="Q78" s="280"/>
      <c r="R78" s="280"/>
      <c r="S78" s="280"/>
      <c r="T78" s="280"/>
      <c r="U78" s="280"/>
      <c r="V78" s="280"/>
      <c r="W78" s="280"/>
      <c r="X78" s="280"/>
      <c r="Y78" s="280"/>
      <c r="Z78" s="280"/>
      <c r="AA78" s="280"/>
      <c r="AB78" s="280"/>
      <c r="AC78" s="280"/>
      <c r="AD78" s="280"/>
    </row>
    <row r="79" spans="1:30">
      <c r="A79" s="435"/>
      <c r="B79" s="377"/>
      <c r="C79" s="608"/>
      <c r="D79" s="384"/>
      <c r="E79" s="384"/>
      <c r="F79" s="384"/>
      <c r="G79" s="384"/>
      <c r="H79" s="633"/>
      <c r="I79" s="384"/>
      <c r="J79" s="384"/>
      <c r="K79" s="384"/>
      <c r="L79" s="384"/>
      <c r="M79" s="384"/>
      <c r="N79" s="435"/>
      <c r="O79" s="280"/>
      <c r="P79" s="280"/>
      <c r="Q79" s="280"/>
      <c r="R79" s="280"/>
      <c r="S79" s="280"/>
      <c r="T79" s="280"/>
      <c r="U79" s="280"/>
      <c r="V79" s="280"/>
      <c r="W79" s="280"/>
      <c r="X79" s="280"/>
      <c r="Y79" s="280"/>
      <c r="Z79" s="280"/>
      <c r="AA79" s="280"/>
      <c r="AB79" s="280"/>
      <c r="AC79" s="280"/>
      <c r="AD79" s="280"/>
    </row>
    <row r="80" spans="1:30">
      <c r="A80" s="435"/>
      <c r="B80" s="377"/>
      <c r="C80" s="607"/>
      <c r="D80" s="384"/>
      <c r="E80" s="384"/>
      <c r="F80" s="384"/>
      <c r="G80" s="384"/>
      <c r="H80" s="633"/>
      <c r="I80" s="384"/>
      <c r="J80" s="384"/>
      <c r="K80" s="384"/>
      <c r="L80" s="384"/>
      <c r="M80" s="384"/>
      <c r="N80" s="435"/>
      <c r="O80" s="280"/>
      <c r="P80" s="280"/>
      <c r="Q80" s="280"/>
      <c r="R80" s="280"/>
      <c r="S80" s="280"/>
      <c r="T80" s="280"/>
      <c r="U80" s="280"/>
      <c r="V80" s="280"/>
      <c r="W80" s="280"/>
      <c r="X80" s="280"/>
      <c r="Y80" s="280"/>
      <c r="Z80" s="280"/>
      <c r="AA80" s="280"/>
      <c r="AB80" s="280"/>
      <c r="AC80" s="280"/>
      <c r="AD80" s="280"/>
    </row>
    <row r="81" spans="1:30">
      <c r="A81" s="435"/>
      <c r="B81" s="377"/>
      <c r="C81" s="607"/>
      <c r="D81" s="384"/>
      <c r="E81" s="384"/>
      <c r="F81" s="384"/>
      <c r="G81" s="384"/>
      <c r="H81" s="633"/>
      <c r="I81" s="384"/>
      <c r="J81" s="384"/>
      <c r="K81" s="384"/>
      <c r="L81" s="384"/>
      <c r="M81" s="384"/>
      <c r="N81" s="435"/>
      <c r="O81" s="280"/>
      <c r="P81" s="280"/>
      <c r="Q81" s="280"/>
      <c r="R81" s="280"/>
      <c r="S81" s="280"/>
      <c r="T81" s="280"/>
      <c r="U81" s="280"/>
      <c r="V81" s="280"/>
      <c r="W81" s="280"/>
      <c r="X81" s="280"/>
      <c r="Y81" s="280"/>
      <c r="Z81" s="280"/>
      <c r="AA81" s="280"/>
      <c r="AB81" s="280"/>
      <c r="AC81" s="280"/>
      <c r="AD81" s="280"/>
    </row>
    <row r="82" spans="1:30">
      <c r="A82" s="435"/>
      <c r="B82" s="377"/>
      <c r="C82" s="607"/>
      <c r="D82" s="384"/>
      <c r="E82" s="384"/>
      <c r="F82" s="384"/>
      <c r="G82" s="384"/>
      <c r="H82" s="633"/>
      <c r="I82" s="384"/>
      <c r="J82" s="384"/>
      <c r="K82" s="384"/>
      <c r="L82" s="384"/>
      <c r="M82" s="384"/>
      <c r="N82" s="435"/>
      <c r="O82" s="280"/>
      <c r="P82" s="280"/>
      <c r="Q82" s="280"/>
      <c r="R82" s="280"/>
      <c r="S82" s="280"/>
      <c r="T82" s="280"/>
      <c r="U82" s="280"/>
      <c r="V82" s="280"/>
      <c r="W82" s="280"/>
      <c r="X82" s="280"/>
      <c r="Y82" s="280"/>
      <c r="Z82" s="280"/>
      <c r="AA82" s="280"/>
      <c r="AB82" s="280"/>
      <c r="AC82" s="280"/>
      <c r="AD82" s="280"/>
    </row>
    <row r="83" spans="1:30">
      <c r="A83" s="435"/>
      <c r="B83" s="377"/>
      <c r="C83" s="607"/>
      <c r="D83" s="384"/>
      <c r="E83" s="384"/>
      <c r="F83" s="384"/>
      <c r="G83" s="384"/>
      <c r="H83" s="633"/>
      <c r="I83" s="384"/>
      <c r="J83" s="384"/>
      <c r="K83" s="384"/>
      <c r="L83" s="384"/>
      <c r="M83" s="384"/>
      <c r="N83" s="435"/>
      <c r="O83" s="280"/>
      <c r="P83" s="280"/>
      <c r="Q83" s="280"/>
      <c r="R83" s="280"/>
      <c r="S83" s="280"/>
      <c r="T83" s="280"/>
      <c r="U83" s="280"/>
      <c r="V83" s="280"/>
      <c r="W83" s="280"/>
      <c r="X83" s="280"/>
      <c r="Y83" s="280"/>
      <c r="Z83" s="280"/>
      <c r="AA83" s="280"/>
      <c r="AB83" s="280"/>
      <c r="AC83" s="280"/>
      <c r="AD83" s="280"/>
    </row>
    <row r="84" spans="1:30">
      <c r="A84" s="435"/>
      <c r="B84" s="377"/>
      <c r="C84" s="607"/>
      <c r="D84" s="384"/>
      <c r="E84" s="384"/>
      <c r="F84" s="384"/>
      <c r="G84" s="384"/>
      <c r="H84" s="633"/>
      <c r="I84" s="384"/>
      <c r="J84" s="384"/>
      <c r="K84" s="384"/>
      <c r="L84" s="384"/>
      <c r="M84" s="384"/>
      <c r="N84" s="435"/>
      <c r="O84" s="280"/>
      <c r="P84" s="280"/>
      <c r="Q84" s="280"/>
      <c r="R84" s="280"/>
      <c r="S84" s="280"/>
      <c r="T84" s="280"/>
      <c r="U84" s="280"/>
      <c r="V84" s="280"/>
      <c r="W84" s="280"/>
      <c r="X84" s="280"/>
      <c r="Y84" s="280"/>
      <c r="Z84" s="280"/>
      <c r="AA84" s="280"/>
      <c r="AB84" s="280"/>
      <c r="AC84" s="280"/>
      <c r="AD84" s="280"/>
    </row>
    <row r="85" spans="1:30">
      <c r="A85" s="435"/>
      <c r="B85" s="377"/>
      <c r="C85" s="607"/>
      <c r="D85" s="384"/>
      <c r="E85" s="384"/>
      <c r="F85" s="384"/>
      <c r="G85" s="384"/>
      <c r="H85" s="633"/>
      <c r="I85" s="384"/>
      <c r="J85" s="384"/>
      <c r="K85" s="384"/>
      <c r="L85" s="384"/>
      <c r="M85" s="384"/>
      <c r="N85" s="435"/>
      <c r="O85" s="280"/>
      <c r="P85" s="280"/>
      <c r="Q85" s="280"/>
      <c r="R85" s="280"/>
      <c r="S85" s="280"/>
      <c r="T85" s="280"/>
      <c r="U85" s="280"/>
      <c r="V85" s="280"/>
      <c r="W85" s="280"/>
      <c r="X85" s="280"/>
      <c r="Y85" s="280"/>
      <c r="Z85" s="280"/>
      <c r="AA85" s="280"/>
      <c r="AB85" s="280"/>
      <c r="AC85" s="280"/>
      <c r="AD85" s="280"/>
    </row>
    <row r="86" spans="1:30">
      <c r="A86" s="435"/>
      <c r="B86" s="377"/>
      <c r="C86" s="607"/>
      <c r="D86" s="384"/>
      <c r="E86" s="384"/>
      <c r="F86" s="384"/>
      <c r="G86" s="384"/>
      <c r="H86" s="633"/>
      <c r="I86" s="384"/>
      <c r="J86" s="384"/>
      <c r="K86" s="384"/>
      <c r="L86" s="384"/>
      <c r="M86" s="384"/>
      <c r="N86" s="435"/>
      <c r="O86" s="280"/>
      <c r="P86" s="280"/>
      <c r="Q86" s="280"/>
      <c r="R86" s="280"/>
      <c r="S86" s="280"/>
      <c r="T86" s="280"/>
      <c r="U86" s="280"/>
      <c r="V86" s="280"/>
      <c r="W86" s="280"/>
      <c r="X86" s="280"/>
      <c r="Y86" s="280"/>
      <c r="Z86" s="280"/>
      <c r="AA86" s="280"/>
      <c r="AB86" s="280"/>
      <c r="AC86" s="280"/>
      <c r="AD86" s="280"/>
    </row>
    <row r="87" spans="1:30">
      <c r="A87" s="435"/>
      <c r="B87" s="377"/>
      <c r="C87" s="607"/>
      <c r="D87" s="384"/>
      <c r="E87" s="384"/>
      <c r="F87" s="384"/>
      <c r="G87" s="384"/>
      <c r="H87" s="633"/>
      <c r="I87" s="384"/>
      <c r="J87" s="384"/>
      <c r="K87" s="384"/>
      <c r="L87" s="384"/>
      <c r="M87" s="384"/>
      <c r="N87" s="435"/>
      <c r="O87" s="280"/>
      <c r="P87" s="280"/>
      <c r="Q87" s="280"/>
      <c r="R87" s="280"/>
      <c r="S87" s="280"/>
      <c r="T87" s="280"/>
      <c r="U87" s="280"/>
      <c r="V87" s="280"/>
      <c r="W87" s="280"/>
      <c r="X87" s="280"/>
      <c r="Y87" s="280"/>
      <c r="Z87" s="280"/>
      <c r="AA87" s="280"/>
      <c r="AB87" s="280"/>
      <c r="AC87" s="280"/>
      <c r="AD87" s="280"/>
    </row>
    <row r="88" spans="1:30">
      <c r="A88" s="435"/>
      <c r="B88" s="377"/>
      <c r="C88" s="609"/>
      <c r="D88" s="384"/>
      <c r="E88" s="384"/>
      <c r="F88" s="384"/>
      <c r="G88" s="384"/>
      <c r="H88" s="633"/>
      <c r="I88" s="384"/>
      <c r="J88" s="384"/>
      <c r="K88" s="384"/>
      <c r="L88" s="384"/>
      <c r="M88" s="384"/>
      <c r="N88" s="435"/>
      <c r="O88" s="280"/>
      <c r="P88" s="280"/>
      <c r="Q88" s="280"/>
      <c r="R88" s="280"/>
      <c r="S88" s="280"/>
      <c r="T88" s="280"/>
      <c r="U88" s="280"/>
      <c r="V88" s="280"/>
      <c r="W88" s="280"/>
      <c r="X88" s="280"/>
      <c r="Y88" s="280"/>
      <c r="Z88" s="280"/>
      <c r="AA88" s="280"/>
      <c r="AB88" s="280"/>
      <c r="AC88" s="280"/>
      <c r="AD88" s="280"/>
    </row>
    <row r="89" spans="1:30">
      <c r="A89" s="435"/>
      <c r="B89" s="610"/>
      <c r="C89" s="607"/>
      <c r="D89" s="384"/>
      <c r="E89" s="384"/>
      <c r="F89" s="384"/>
      <c r="G89" s="384"/>
      <c r="H89" s="633"/>
      <c r="I89" s="384"/>
      <c r="J89" s="384"/>
      <c r="K89" s="384"/>
      <c r="L89" s="384"/>
      <c r="M89" s="384"/>
      <c r="N89" s="435"/>
      <c r="O89" s="280"/>
      <c r="P89" s="280"/>
      <c r="Q89" s="280"/>
      <c r="R89" s="280"/>
      <c r="S89" s="280"/>
      <c r="T89" s="280"/>
      <c r="U89" s="280"/>
      <c r="V89" s="280"/>
      <c r="W89" s="280"/>
      <c r="X89" s="280"/>
      <c r="Y89" s="280"/>
      <c r="Z89" s="280"/>
      <c r="AA89" s="280"/>
      <c r="AB89" s="280"/>
      <c r="AC89" s="280"/>
      <c r="AD89" s="280"/>
    </row>
    <row r="90" spans="1:30">
      <c r="A90" s="435"/>
      <c r="B90" s="610"/>
      <c r="C90" s="607"/>
      <c r="D90" s="384"/>
      <c r="E90" s="384"/>
      <c r="F90" s="384"/>
      <c r="G90" s="384"/>
      <c r="H90" s="633"/>
      <c r="I90" s="384"/>
      <c r="J90" s="384"/>
      <c r="K90" s="384"/>
      <c r="L90" s="384"/>
      <c r="M90" s="384"/>
      <c r="N90" s="435"/>
      <c r="O90" s="280"/>
      <c r="P90" s="280"/>
      <c r="Q90" s="280"/>
      <c r="R90" s="280"/>
      <c r="S90" s="280"/>
      <c r="T90" s="280"/>
      <c r="U90" s="280"/>
      <c r="V90" s="280"/>
      <c r="W90" s="280"/>
      <c r="X90" s="280"/>
      <c r="Y90" s="280"/>
      <c r="Z90" s="280"/>
      <c r="AA90" s="280"/>
      <c r="AB90" s="280"/>
      <c r="AC90" s="280"/>
      <c r="AD90" s="280"/>
    </row>
    <row r="91" spans="1:30">
      <c r="A91" s="435"/>
      <c r="B91" s="610"/>
      <c r="C91" s="607"/>
      <c r="D91" s="384"/>
      <c r="E91" s="384"/>
      <c r="F91" s="384"/>
      <c r="G91" s="384"/>
      <c r="H91" s="633"/>
      <c r="I91" s="384"/>
      <c r="J91" s="384"/>
      <c r="K91" s="384"/>
      <c r="L91" s="384"/>
      <c r="M91" s="384"/>
      <c r="N91" s="435"/>
      <c r="O91" s="280"/>
      <c r="P91" s="280"/>
      <c r="Q91" s="280"/>
      <c r="R91" s="280"/>
      <c r="S91" s="280"/>
      <c r="T91" s="280"/>
      <c r="U91" s="280"/>
      <c r="V91" s="280"/>
      <c r="W91" s="280"/>
      <c r="X91" s="280"/>
      <c r="Y91" s="280"/>
      <c r="Z91" s="280"/>
      <c r="AA91" s="280"/>
      <c r="AB91" s="280"/>
      <c r="AC91" s="280"/>
      <c r="AD91" s="280"/>
    </row>
    <row r="92" spans="1:30">
      <c r="A92" s="435"/>
      <c r="B92" s="610"/>
      <c r="C92" s="377"/>
      <c r="D92" s="384"/>
      <c r="E92" s="384"/>
      <c r="F92" s="384"/>
      <c r="G92" s="384"/>
      <c r="H92" s="633"/>
      <c r="I92" s="384"/>
      <c r="J92" s="384"/>
      <c r="K92" s="384"/>
      <c r="L92" s="384"/>
      <c r="M92" s="384"/>
      <c r="N92" s="435"/>
      <c r="O92" s="280"/>
      <c r="P92" s="280"/>
      <c r="Q92" s="280"/>
      <c r="R92" s="280"/>
      <c r="S92" s="280"/>
      <c r="T92" s="280"/>
      <c r="U92" s="280"/>
      <c r="V92" s="280"/>
      <c r="W92" s="280"/>
      <c r="X92" s="280"/>
      <c r="Y92" s="280"/>
      <c r="Z92" s="280"/>
      <c r="AA92" s="280"/>
      <c r="AB92" s="280"/>
      <c r="AC92" s="280"/>
      <c r="AD92" s="280"/>
    </row>
    <row r="93" spans="1:30">
      <c r="A93" s="435"/>
      <c r="B93" s="610"/>
      <c r="C93" s="607"/>
      <c r="D93" s="384"/>
      <c r="E93" s="384"/>
      <c r="F93" s="384"/>
      <c r="G93" s="384"/>
      <c r="H93" s="633"/>
      <c r="I93" s="384"/>
      <c r="J93" s="384"/>
      <c r="K93" s="384"/>
      <c r="L93" s="384"/>
      <c r="M93" s="384"/>
      <c r="N93" s="435"/>
      <c r="O93" s="280"/>
      <c r="P93" s="280"/>
      <c r="Q93" s="280"/>
      <c r="R93" s="280"/>
      <c r="S93" s="280"/>
      <c r="T93" s="280"/>
      <c r="U93" s="280"/>
      <c r="V93" s="280"/>
      <c r="W93" s="280"/>
      <c r="X93" s="280"/>
      <c r="Y93" s="280"/>
      <c r="Z93" s="280"/>
      <c r="AA93" s="280"/>
      <c r="AB93" s="280"/>
      <c r="AC93" s="280"/>
      <c r="AD93" s="280"/>
    </row>
    <row r="94" spans="1:30">
      <c r="A94" s="435"/>
      <c r="B94" s="610"/>
      <c r="C94" s="607"/>
      <c r="D94" s="384"/>
      <c r="E94" s="384"/>
      <c r="F94" s="384"/>
      <c r="G94" s="384"/>
      <c r="H94" s="633"/>
      <c r="I94" s="384"/>
      <c r="J94" s="384"/>
      <c r="K94" s="384"/>
      <c r="L94" s="384"/>
      <c r="M94" s="384"/>
      <c r="N94" s="435"/>
      <c r="O94" s="280"/>
      <c r="P94" s="280"/>
      <c r="Q94" s="280"/>
      <c r="R94" s="280"/>
      <c r="S94" s="280"/>
      <c r="T94" s="280"/>
      <c r="U94" s="280"/>
      <c r="V94" s="280"/>
      <c r="W94" s="280"/>
      <c r="X94" s="280"/>
      <c r="Y94" s="280"/>
      <c r="Z94" s="280"/>
      <c r="AA94" s="280"/>
      <c r="AB94" s="280"/>
      <c r="AC94" s="280"/>
      <c r="AD94" s="280"/>
    </row>
    <row r="95" spans="1:30">
      <c r="A95" s="435"/>
      <c r="B95" s="610"/>
      <c r="C95" s="607"/>
      <c r="D95" s="384"/>
      <c r="E95" s="384"/>
      <c r="F95" s="384"/>
      <c r="G95" s="384"/>
      <c r="H95" s="633"/>
      <c r="I95" s="384"/>
      <c r="J95" s="384"/>
      <c r="K95" s="384"/>
      <c r="L95" s="384"/>
      <c r="M95" s="384"/>
      <c r="N95" s="435"/>
      <c r="O95" s="280"/>
      <c r="P95" s="280"/>
      <c r="Q95" s="280"/>
      <c r="R95" s="280"/>
      <c r="S95" s="280"/>
      <c r="T95" s="280"/>
      <c r="U95" s="280"/>
      <c r="V95" s="280"/>
      <c r="W95" s="280"/>
      <c r="X95" s="280"/>
      <c r="Y95" s="280"/>
      <c r="Z95" s="280"/>
      <c r="AA95" s="280"/>
      <c r="AB95" s="280"/>
      <c r="AC95" s="280"/>
      <c r="AD95" s="280"/>
    </row>
    <row r="96" spans="1:30">
      <c r="A96" s="435"/>
      <c r="B96" s="377"/>
      <c r="C96" s="607"/>
      <c r="D96" s="384"/>
      <c r="E96" s="384"/>
      <c r="F96" s="384"/>
      <c r="G96" s="384"/>
      <c r="H96" s="633"/>
      <c r="I96" s="384"/>
      <c r="J96" s="384"/>
      <c r="K96" s="384"/>
      <c r="L96" s="384"/>
      <c r="M96" s="384"/>
      <c r="N96" s="435"/>
      <c r="O96" s="280"/>
      <c r="P96" s="280"/>
      <c r="Q96" s="280"/>
      <c r="R96" s="280"/>
      <c r="S96" s="280"/>
      <c r="T96" s="280"/>
      <c r="U96" s="280"/>
      <c r="V96" s="280"/>
      <c r="W96" s="280"/>
      <c r="X96" s="280"/>
      <c r="Y96" s="280"/>
      <c r="Z96" s="280"/>
      <c r="AA96" s="280"/>
      <c r="AB96" s="280"/>
      <c r="AC96" s="280"/>
      <c r="AD96" s="280"/>
    </row>
    <row r="97" spans="1:30">
      <c r="A97" s="435"/>
      <c r="B97" s="377"/>
      <c r="C97" s="607"/>
      <c r="D97" s="384"/>
      <c r="E97" s="384"/>
      <c r="F97" s="384"/>
      <c r="G97" s="384"/>
      <c r="H97" s="633"/>
      <c r="I97" s="384"/>
      <c r="J97" s="384"/>
      <c r="K97" s="384"/>
      <c r="L97" s="384"/>
      <c r="M97" s="384"/>
      <c r="N97" s="435"/>
      <c r="O97" s="280"/>
      <c r="P97" s="280"/>
      <c r="Q97" s="280"/>
      <c r="R97" s="280"/>
      <c r="S97" s="280"/>
      <c r="T97" s="280"/>
      <c r="U97" s="280"/>
      <c r="V97" s="280"/>
      <c r="W97" s="280"/>
      <c r="X97" s="280"/>
      <c r="Y97" s="280"/>
      <c r="Z97" s="280"/>
      <c r="AA97" s="280"/>
      <c r="AB97" s="280"/>
      <c r="AC97" s="280"/>
      <c r="AD97" s="280"/>
    </row>
    <row r="98" spans="1:30">
      <c r="A98" s="435"/>
      <c r="B98" s="377"/>
      <c r="C98" s="607"/>
      <c r="D98" s="384"/>
      <c r="E98" s="384"/>
      <c r="F98" s="384"/>
      <c r="G98" s="384"/>
      <c r="H98" s="633"/>
      <c r="I98" s="384"/>
      <c r="J98" s="384"/>
      <c r="K98" s="384"/>
      <c r="L98" s="384"/>
      <c r="M98" s="384"/>
      <c r="N98" s="435"/>
      <c r="O98" s="280"/>
      <c r="P98" s="280"/>
      <c r="Q98" s="280"/>
      <c r="R98" s="280"/>
      <c r="S98" s="280"/>
      <c r="T98" s="280"/>
      <c r="U98" s="280"/>
      <c r="V98" s="280"/>
      <c r="W98" s="280"/>
      <c r="X98" s="280"/>
      <c r="Y98" s="280"/>
      <c r="Z98" s="280"/>
      <c r="AA98" s="280"/>
      <c r="AB98" s="280"/>
      <c r="AC98" s="280"/>
      <c r="AD98" s="280"/>
    </row>
    <row r="99" spans="1:30">
      <c r="A99" s="435"/>
      <c r="B99" s="377"/>
      <c r="C99" s="607"/>
      <c r="D99" s="384"/>
      <c r="E99" s="384"/>
      <c r="F99" s="384"/>
      <c r="G99" s="384"/>
      <c r="H99" s="633"/>
      <c r="I99" s="384"/>
      <c r="J99" s="384"/>
      <c r="K99" s="384"/>
      <c r="L99" s="384"/>
      <c r="M99" s="384"/>
      <c r="N99" s="435"/>
      <c r="O99" s="280"/>
      <c r="P99" s="280"/>
      <c r="Q99" s="280"/>
      <c r="R99" s="280"/>
      <c r="S99" s="280"/>
      <c r="T99" s="280"/>
      <c r="U99" s="280"/>
      <c r="V99" s="280"/>
      <c r="W99" s="280"/>
      <c r="X99" s="280"/>
      <c r="Y99" s="280"/>
      <c r="Z99" s="280"/>
      <c r="AA99" s="280"/>
      <c r="AB99" s="280"/>
      <c r="AC99" s="280"/>
      <c r="AD99" s="280"/>
    </row>
    <row r="100" spans="1:30">
      <c r="A100" s="280"/>
      <c r="F100" s="373"/>
      <c r="G100" s="373"/>
      <c r="H100" s="425"/>
      <c r="L100" s="373"/>
      <c r="M100" s="373"/>
      <c r="N100" s="280"/>
      <c r="O100" s="280"/>
      <c r="P100" s="280"/>
      <c r="Q100" s="280"/>
      <c r="R100" s="280"/>
      <c r="S100" s="280"/>
      <c r="T100" s="280"/>
      <c r="U100" s="280"/>
      <c r="V100" s="280"/>
      <c r="W100" s="280"/>
      <c r="X100" s="280"/>
      <c r="Y100" s="280"/>
      <c r="Z100" s="280"/>
      <c r="AA100" s="280"/>
      <c r="AB100" s="280"/>
      <c r="AC100" s="280"/>
      <c r="AD100" s="280"/>
    </row>
    <row r="101" spans="1:30">
      <c r="A101" s="280"/>
      <c r="C101" s="479"/>
      <c r="F101" s="373"/>
      <c r="G101" s="373"/>
      <c r="H101" s="425"/>
      <c r="L101" s="373"/>
      <c r="M101" s="373"/>
      <c r="N101" s="280"/>
      <c r="O101" s="280"/>
      <c r="P101" s="280"/>
      <c r="Q101" s="280"/>
      <c r="R101" s="280"/>
      <c r="S101" s="280"/>
      <c r="T101" s="280"/>
      <c r="U101" s="280"/>
      <c r="V101" s="280"/>
      <c r="W101" s="280"/>
      <c r="X101" s="280"/>
      <c r="Y101" s="280"/>
      <c r="Z101" s="280"/>
      <c r="AA101" s="280"/>
      <c r="AB101" s="280"/>
      <c r="AC101" s="280"/>
      <c r="AD101" s="280"/>
    </row>
  </sheetData>
  <autoFilter ref="A14:AD14"/>
  <mergeCells count="14">
    <mergeCell ref="A55:C55"/>
    <mergeCell ref="B57:G57"/>
    <mergeCell ref="B58:H58"/>
    <mergeCell ref="A1:G1"/>
    <mergeCell ref="A2:G2"/>
    <mergeCell ref="A3:G3"/>
    <mergeCell ref="B4:G4"/>
    <mergeCell ref="B13:G13"/>
    <mergeCell ref="I12:R12"/>
    <mergeCell ref="S12:AB12"/>
    <mergeCell ref="I13:M13"/>
    <mergeCell ref="N13:R13"/>
    <mergeCell ref="S13:W13"/>
    <mergeCell ref="X13:AB13"/>
  </mergeCells>
  <printOptions horizontalCentered="1"/>
  <pageMargins left="0.74803149606299213" right="0.39370078740157483" top="0.74803149606299213" bottom="4.1338582677165361" header="0.51181102362204722" footer="3.5433070866141736"/>
  <pageSetup paperSize="9" scale="99" firstPageNumber="53" orientation="portrait" blackAndWhite="1" useFirstPageNumber="1" r:id="rId1"/>
  <headerFooter alignWithMargins="0">
    <oddHeader xml:space="preserve">&amp;C   </oddHeader>
    <oddFooter>&amp;C&amp;"Times New Roman,Bold" &amp;P</oddFooter>
  </headerFooter>
  <rowBreaks count="1" manualBreakCount="1">
    <brk id="33" max="7" man="1"/>
  </rowBreaks>
</worksheet>
</file>

<file path=xl/worksheets/sheet35.xml><?xml version="1.0" encoding="utf-8"?>
<worksheet xmlns="http://schemas.openxmlformats.org/spreadsheetml/2006/main" xmlns:r="http://schemas.openxmlformats.org/officeDocument/2006/relationships">
  <sheetPr syncVertical="1" syncRef="A52" transitionEvaluation="1" transitionEntry="1" codeName="Sheet33">
    <tabColor rgb="FFC00000"/>
  </sheetPr>
  <dimension ref="A1:H118"/>
  <sheetViews>
    <sheetView view="pageBreakPreview" topLeftCell="A52" zoomScaleSheetLayoutView="100" workbookViewId="0">
      <selection activeCell="A72" sqref="A72:XFD85"/>
    </sheetView>
  </sheetViews>
  <sheetFormatPr defaultColWidth="11" defaultRowHeight="13.2"/>
  <cols>
    <col min="1" max="1" width="5.6640625" style="939" customWidth="1"/>
    <col min="2" max="2" width="8.109375" style="939" customWidth="1"/>
    <col min="3" max="3" width="32.33203125" style="791" customWidth="1"/>
    <col min="4" max="4" width="8.109375" style="8" customWidth="1"/>
    <col min="5" max="5" width="8.88671875" style="8" customWidth="1"/>
    <col min="6" max="6" width="9.88671875" style="7" customWidth="1"/>
    <col min="7" max="7" width="7.88671875" style="7" customWidth="1"/>
    <col min="8" max="8" width="4.109375" style="222" customWidth="1"/>
    <col min="9" max="10" width="5.5546875" style="7" customWidth="1"/>
    <col min="11" max="11" width="12.44140625" style="7" customWidth="1"/>
    <col min="12" max="16384" width="11" style="7"/>
  </cols>
  <sheetData>
    <row r="1" spans="1:8">
      <c r="A1" s="1691" t="s">
        <v>92</v>
      </c>
      <c r="B1" s="1691"/>
      <c r="C1" s="1691"/>
      <c r="D1" s="1691"/>
      <c r="E1" s="1691"/>
      <c r="F1" s="1691"/>
      <c r="G1" s="1691"/>
      <c r="H1" s="1556"/>
    </row>
    <row r="2" spans="1:8">
      <c r="A2" s="1691" t="s">
        <v>93</v>
      </c>
      <c r="B2" s="1691"/>
      <c r="C2" s="1691"/>
      <c r="D2" s="1691"/>
      <c r="E2" s="1691"/>
      <c r="F2" s="1691"/>
      <c r="G2" s="1691"/>
      <c r="H2" s="1556"/>
    </row>
    <row r="3" spans="1:8" ht="15.6" customHeight="1">
      <c r="A3" s="1718" t="s">
        <v>877</v>
      </c>
      <c r="B3" s="1718"/>
      <c r="C3" s="1718"/>
      <c r="D3" s="1718"/>
      <c r="E3" s="1718"/>
      <c r="F3" s="1718"/>
      <c r="G3" s="1718"/>
      <c r="H3" s="1561"/>
    </row>
    <row r="4" spans="1:8" ht="8.4" customHeight="1">
      <c r="A4" s="31"/>
      <c r="B4" s="1667"/>
      <c r="C4" s="1667"/>
      <c r="D4" s="1667"/>
      <c r="E4" s="1667"/>
      <c r="F4" s="1667"/>
      <c r="G4" s="1667"/>
      <c r="H4" s="596"/>
    </row>
    <row r="5" spans="1:8">
      <c r="A5" s="31"/>
      <c r="B5" s="27"/>
      <c r="C5" s="27"/>
      <c r="D5" s="33"/>
      <c r="E5" s="34" t="s">
        <v>4</v>
      </c>
      <c r="F5" s="34" t="s">
        <v>5</v>
      </c>
      <c r="G5" s="34" t="s">
        <v>110</v>
      </c>
      <c r="H5" s="38"/>
    </row>
    <row r="6" spans="1:8">
      <c r="A6" s="31"/>
      <c r="B6" s="35" t="s">
        <v>6</v>
      </c>
      <c r="C6" s="27" t="s">
        <v>7</v>
      </c>
      <c r="D6" s="36" t="s">
        <v>52</v>
      </c>
      <c r="E6" s="29">
        <v>373090</v>
      </c>
      <c r="F6" s="29">
        <v>249462</v>
      </c>
      <c r="G6" s="29">
        <f>SUM(E6:F6)</f>
        <v>622552</v>
      </c>
      <c r="H6" s="36"/>
    </row>
    <row r="7" spans="1:8">
      <c r="A7" s="31"/>
      <c r="B7" s="35" t="s">
        <v>8</v>
      </c>
      <c r="C7" s="37" t="s">
        <v>9</v>
      </c>
      <c r="D7" s="38"/>
      <c r="E7" s="30"/>
      <c r="F7" s="30"/>
      <c r="G7" s="30"/>
      <c r="H7" s="38"/>
    </row>
    <row r="8" spans="1:8">
      <c r="A8" s="31"/>
      <c r="B8" s="35"/>
      <c r="C8" s="37" t="s">
        <v>106</v>
      </c>
      <c r="D8" s="38" t="s">
        <v>52</v>
      </c>
      <c r="E8" s="30">
        <f>G49</f>
        <v>23110</v>
      </c>
      <c r="F8" s="614">
        <f>G66</f>
        <v>129200</v>
      </c>
      <c r="G8" s="30">
        <f>SUM(E8:F8)</f>
        <v>152310</v>
      </c>
      <c r="H8" s="38"/>
    </row>
    <row r="9" spans="1:8">
      <c r="A9" s="31"/>
      <c r="B9" s="39" t="s">
        <v>51</v>
      </c>
      <c r="C9" s="27" t="s">
        <v>20</v>
      </c>
      <c r="D9" s="40" t="s">
        <v>52</v>
      </c>
      <c r="E9" s="41">
        <f>SUM(E6:E8)</f>
        <v>396200</v>
      </c>
      <c r="F9" s="41">
        <f>SUM(F6:F8)</f>
        <v>378662</v>
      </c>
      <c r="G9" s="41">
        <f>SUM(E9:F9)</f>
        <v>774862</v>
      </c>
      <c r="H9" s="36"/>
    </row>
    <row r="10" spans="1:8" ht="8.4" customHeight="1">
      <c r="A10" s="31"/>
      <c r="B10" s="35"/>
      <c r="C10" s="27"/>
      <c r="D10" s="28"/>
      <c r="E10" s="28"/>
      <c r="F10" s="36"/>
      <c r="G10" s="28"/>
      <c r="H10" s="36"/>
    </row>
    <row r="11" spans="1:8" ht="18" customHeight="1">
      <c r="A11" s="31"/>
      <c r="B11" s="35" t="s">
        <v>21</v>
      </c>
      <c r="C11" s="27" t="s">
        <v>22</v>
      </c>
      <c r="D11" s="27"/>
      <c r="E11" s="27"/>
      <c r="F11" s="42"/>
      <c r="G11" s="27"/>
      <c r="H11" s="42"/>
    </row>
    <row r="12" spans="1:8" s="1" customFormat="1">
      <c r="A12" s="29"/>
      <c r="B12" s="619"/>
      <c r="C12" s="619"/>
      <c r="D12" s="619"/>
      <c r="E12" s="619"/>
      <c r="F12" s="619"/>
      <c r="G12" s="619"/>
      <c r="H12" s="597"/>
    </row>
    <row r="13" spans="1:8" s="1" customFormat="1" ht="13.8" thickBot="1">
      <c r="A13" s="43"/>
      <c r="B13" s="1668" t="s">
        <v>98</v>
      </c>
      <c r="C13" s="1668"/>
      <c r="D13" s="1668"/>
      <c r="E13" s="1668"/>
      <c r="F13" s="1668"/>
      <c r="G13" s="1668"/>
      <c r="H13" s="597"/>
    </row>
    <row r="14" spans="1:8" s="1" customFormat="1" ht="14.4" thickTop="1" thickBot="1">
      <c r="A14" s="43"/>
      <c r="B14" s="281"/>
      <c r="C14" s="281" t="s">
        <v>23</v>
      </c>
      <c r="D14" s="281"/>
      <c r="E14" s="281"/>
      <c r="F14" s="281"/>
      <c r="G14" s="44" t="s">
        <v>110</v>
      </c>
      <c r="H14" s="38"/>
    </row>
    <row r="15" spans="1:8" ht="13.95" customHeight="1" thickTop="1">
      <c r="C15" s="58" t="s">
        <v>55</v>
      </c>
      <c r="D15" s="45"/>
      <c r="E15" s="805"/>
      <c r="F15" s="805"/>
      <c r="G15" s="45"/>
      <c r="H15" s="213"/>
    </row>
    <row r="16" spans="1:8" ht="13.95" customHeight="1">
      <c r="A16" s="939" t="s">
        <v>56</v>
      </c>
      <c r="B16" s="942">
        <v>3452</v>
      </c>
      <c r="C16" s="58" t="s">
        <v>48</v>
      </c>
      <c r="E16" s="863"/>
      <c r="F16" s="863"/>
      <c r="G16" s="8"/>
      <c r="H16" s="212"/>
    </row>
    <row r="17" spans="1:8" ht="13.95" customHeight="1">
      <c r="A17" s="941"/>
      <c r="B17" s="1090">
        <v>1</v>
      </c>
      <c r="C17" s="57" t="s">
        <v>91</v>
      </c>
      <c r="E17" s="863"/>
      <c r="F17" s="863"/>
      <c r="G17" s="8"/>
      <c r="H17" s="212"/>
    </row>
    <row r="18" spans="1:8" ht="13.95" customHeight="1">
      <c r="A18" s="941"/>
      <c r="B18" s="1091">
        <v>1.101</v>
      </c>
      <c r="C18" s="58" t="s">
        <v>95</v>
      </c>
      <c r="D18" s="56"/>
      <c r="E18" s="863"/>
      <c r="F18" s="863"/>
      <c r="G18" s="8"/>
      <c r="H18" s="212"/>
    </row>
    <row r="19" spans="1:8" ht="13.95" customHeight="1">
      <c r="A19" s="941"/>
      <c r="B19" s="941">
        <v>60</v>
      </c>
      <c r="C19" s="1231" t="s">
        <v>16</v>
      </c>
      <c r="D19" s="56"/>
      <c r="E19" s="863"/>
      <c r="F19" s="863"/>
      <c r="G19" s="8"/>
      <c r="H19" s="212"/>
    </row>
    <row r="20" spans="1:8" ht="13.95" customHeight="1">
      <c r="A20" s="941"/>
      <c r="B20" s="941">
        <v>44</v>
      </c>
      <c r="C20" s="1231" t="s">
        <v>59</v>
      </c>
      <c r="D20" s="1162"/>
      <c r="E20" s="330"/>
      <c r="F20" s="330"/>
      <c r="G20" s="1162"/>
      <c r="H20" s="1577"/>
    </row>
    <row r="21" spans="1:8" ht="13.95" customHeight="1">
      <c r="A21" s="941"/>
      <c r="B21" s="268" t="s">
        <v>908</v>
      </c>
      <c r="C21" s="1347" t="s">
        <v>361</v>
      </c>
      <c r="D21" s="50"/>
      <c r="E21" s="334"/>
      <c r="F21" s="287"/>
      <c r="G21" s="50">
        <v>50</v>
      </c>
      <c r="H21" s="771"/>
    </row>
    <row r="22" spans="1:8" ht="13.95" customHeight="1">
      <c r="A22" s="941"/>
      <c r="B22" s="46" t="s">
        <v>369</v>
      </c>
      <c r="C22" s="1231" t="s">
        <v>119</v>
      </c>
      <c r="D22" s="334"/>
      <c r="E22" s="328"/>
      <c r="F22" s="863"/>
      <c r="G22" s="1142">
        <v>15000</v>
      </c>
      <c r="H22" s="1595" t="s">
        <v>303</v>
      </c>
    </row>
    <row r="23" spans="1:8" ht="13.95" customHeight="1">
      <c r="A23" s="941" t="s">
        <v>51</v>
      </c>
      <c r="B23" s="941">
        <v>44</v>
      </c>
      <c r="C23" s="1231" t="s">
        <v>59</v>
      </c>
      <c r="D23" s="72"/>
      <c r="E23" s="366"/>
      <c r="F23" s="367"/>
      <c r="G23" s="275">
        <f>SUM(G21:G22)</f>
        <v>15050</v>
      </c>
      <c r="H23" s="1577"/>
    </row>
    <row r="24" spans="1:8" ht="13.95" customHeight="1">
      <c r="A24" s="941" t="s">
        <v>51</v>
      </c>
      <c r="B24" s="941">
        <v>60</v>
      </c>
      <c r="C24" s="1231" t="s">
        <v>16</v>
      </c>
      <c r="D24" s="50"/>
      <c r="E24" s="288"/>
      <c r="F24" s="288"/>
      <c r="G24" s="288">
        <f t="shared" ref="G24" si="0">G23</f>
        <v>15050</v>
      </c>
      <c r="H24" s="771"/>
    </row>
    <row r="25" spans="1:8" ht="13.95" customHeight="1">
      <c r="A25" s="941" t="s">
        <v>51</v>
      </c>
      <c r="B25" s="1091">
        <v>1.101</v>
      </c>
      <c r="C25" s="55" t="s">
        <v>95</v>
      </c>
      <c r="D25" s="50"/>
      <c r="E25" s="288"/>
      <c r="F25" s="292"/>
      <c r="G25" s="51">
        <f t="shared" ref="G25" si="1">G24</f>
        <v>15050</v>
      </c>
      <c r="H25" s="771"/>
    </row>
    <row r="26" spans="1:8" ht="10.199999999999999" customHeight="1">
      <c r="A26" s="941"/>
      <c r="B26" s="68"/>
      <c r="C26" s="55"/>
      <c r="D26" s="50"/>
      <c r="E26" s="287"/>
      <c r="F26" s="287"/>
      <c r="G26" s="50"/>
      <c r="H26" s="771"/>
    </row>
    <row r="27" spans="1:8" ht="13.95" customHeight="1">
      <c r="A27" s="941"/>
      <c r="B27" s="1091">
        <v>1.1020000000000001</v>
      </c>
      <c r="C27" s="55" t="s">
        <v>275</v>
      </c>
      <c r="D27" s="72"/>
      <c r="E27" s="329"/>
      <c r="F27" s="329"/>
      <c r="G27" s="67"/>
      <c r="H27" s="1583"/>
    </row>
    <row r="28" spans="1:8" ht="13.95" customHeight="1">
      <c r="A28" s="941"/>
      <c r="B28" s="941">
        <v>60</v>
      </c>
      <c r="C28" s="1231" t="s">
        <v>16</v>
      </c>
      <c r="D28" s="72"/>
      <c r="E28" s="329"/>
      <c r="F28" s="329"/>
      <c r="G28" s="67"/>
      <c r="H28" s="1583"/>
    </row>
    <row r="29" spans="1:8" ht="13.95" customHeight="1">
      <c r="A29" s="941"/>
      <c r="B29" s="941">
        <v>44</v>
      </c>
      <c r="C29" s="1231" t="s">
        <v>59</v>
      </c>
      <c r="D29" s="72"/>
      <c r="E29" s="329"/>
      <c r="F29" s="329"/>
      <c r="G29" s="67"/>
      <c r="H29" s="1583"/>
    </row>
    <row r="30" spans="1:8" ht="13.95" customHeight="1">
      <c r="A30" s="941"/>
      <c r="B30" s="46" t="s">
        <v>368</v>
      </c>
      <c r="C30" s="1231" t="s">
        <v>100</v>
      </c>
      <c r="D30" s="330"/>
      <c r="E30" s="328"/>
      <c r="F30" s="329"/>
      <c r="G30" s="286">
        <v>460</v>
      </c>
      <c r="H30" s="1402"/>
    </row>
    <row r="31" spans="1:8" ht="13.95" customHeight="1">
      <c r="A31" s="941" t="s">
        <v>51</v>
      </c>
      <c r="B31" s="941">
        <v>44</v>
      </c>
      <c r="C31" s="1231" t="s">
        <v>59</v>
      </c>
      <c r="D31" s="50"/>
      <c r="E31" s="288"/>
      <c r="F31" s="292"/>
      <c r="G31" s="51">
        <f>G30</f>
        <v>460</v>
      </c>
      <c r="H31" s="771"/>
    </row>
    <row r="32" spans="1:8" ht="10.199999999999999" customHeight="1">
      <c r="A32" s="941"/>
      <c r="B32" s="941"/>
      <c r="C32" s="1231"/>
      <c r="D32" s="50"/>
      <c r="E32" s="287"/>
      <c r="F32" s="287"/>
      <c r="G32" s="50"/>
      <c r="H32" s="771"/>
    </row>
    <row r="33" spans="1:8" ht="13.95" customHeight="1">
      <c r="A33" s="941"/>
      <c r="B33" s="941">
        <v>46</v>
      </c>
      <c r="C33" s="1231" t="s">
        <v>13</v>
      </c>
      <c r="D33" s="72"/>
      <c r="E33" s="329"/>
      <c r="F33" s="329"/>
      <c r="G33" s="67"/>
      <c r="H33" s="1583"/>
    </row>
    <row r="34" spans="1:8" ht="13.95" customHeight="1">
      <c r="A34" s="941"/>
      <c r="B34" s="46" t="s">
        <v>372</v>
      </c>
      <c r="C34" s="1231" t="s">
        <v>100</v>
      </c>
      <c r="D34" s="50"/>
      <c r="E34" s="291"/>
      <c r="F34" s="290"/>
      <c r="G34" s="69">
        <v>600</v>
      </c>
      <c r="H34" s="771"/>
    </row>
    <row r="35" spans="1:8" ht="13.95" customHeight="1">
      <c r="A35" s="941" t="s">
        <v>51</v>
      </c>
      <c r="B35" s="941">
        <v>46</v>
      </c>
      <c r="C35" s="1231" t="s">
        <v>13</v>
      </c>
      <c r="D35" s="50"/>
      <c r="E35" s="291"/>
      <c r="F35" s="290"/>
      <c r="G35" s="69">
        <f>G34</f>
        <v>600</v>
      </c>
      <c r="H35" s="771"/>
    </row>
    <row r="36" spans="1:8" ht="13.95" customHeight="1">
      <c r="A36" s="941" t="s">
        <v>51</v>
      </c>
      <c r="B36" s="941">
        <v>60</v>
      </c>
      <c r="C36" s="1231" t="s">
        <v>16</v>
      </c>
      <c r="D36" s="50"/>
      <c r="E36" s="291"/>
      <c r="F36" s="291"/>
      <c r="G36" s="291">
        <f t="shared" ref="G36" si="2">G35+G31</f>
        <v>1060</v>
      </c>
      <c r="H36" s="771"/>
    </row>
    <row r="37" spans="1:8" ht="13.95" customHeight="1">
      <c r="A37" s="941" t="s">
        <v>51</v>
      </c>
      <c r="B37" s="1091">
        <v>1.1020000000000001</v>
      </c>
      <c r="C37" s="55" t="s">
        <v>275</v>
      </c>
      <c r="D37" s="285"/>
      <c r="E37" s="288"/>
      <c r="F37" s="288"/>
      <c r="G37" s="288">
        <f>G36</f>
        <v>1060</v>
      </c>
      <c r="H37" s="1386"/>
    </row>
    <row r="38" spans="1:8" ht="14.4" customHeight="1">
      <c r="A38" s="941" t="s">
        <v>51</v>
      </c>
      <c r="B38" s="1090">
        <v>1</v>
      </c>
      <c r="C38" s="1564" t="s">
        <v>91</v>
      </c>
      <c r="D38" s="50"/>
      <c r="E38" s="288"/>
      <c r="F38" s="288"/>
      <c r="G38" s="288">
        <f>G37+G25</f>
        <v>16110</v>
      </c>
      <c r="H38" s="771"/>
    </row>
    <row r="39" spans="1:8" ht="10.199999999999999" customHeight="1">
      <c r="A39" s="941"/>
      <c r="B39" s="1090"/>
      <c r="C39" s="1231"/>
      <c r="D39" s="50"/>
      <c r="E39" s="287"/>
      <c r="F39" s="287"/>
      <c r="G39" s="50"/>
      <c r="H39" s="771"/>
    </row>
    <row r="40" spans="1:8" ht="13.95" customHeight="1">
      <c r="A40" s="941"/>
      <c r="B40" s="941">
        <v>80</v>
      </c>
      <c r="C40" s="1231" t="s">
        <v>43</v>
      </c>
      <c r="D40" s="72"/>
      <c r="E40" s="330"/>
      <c r="F40" s="330"/>
      <c r="G40" s="72"/>
      <c r="H40" s="1577"/>
    </row>
    <row r="41" spans="1:8" ht="14.4" customHeight="1">
      <c r="A41" s="941"/>
      <c r="B41" s="1091">
        <v>80.103999999999999</v>
      </c>
      <c r="C41" s="55" t="s">
        <v>276</v>
      </c>
      <c r="D41" s="72"/>
      <c r="E41" s="330"/>
      <c r="F41" s="330"/>
      <c r="G41" s="72"/>
      <c r="H41" s="1577"/>
    </row>
    <row r="42" spans="1:8" ht="14.4" customHeight="1">
      <c r="A42" s="941"/>
      <c r="B42" s="268">
        <v>63</v>
      </c>
      <c r="C42" s="1231" t="s">
        <v>277</v>
      </c>
      <c r="D42" s="72"/>
      <c r="E42" s="330"/>
      <c r="F42" s="330"/>
      <c r="G42" s="72"/>
      <c r="H42" s="1577"/>
    </row>
    <row r="43" spans="1:8" ht="14.4" customHeight="1">
      <c r="A43" s="944"/>
      <c r="B43" s="1587" t="s">
        <v>241</v>
      </c>
      <c r="C43" s="225" t="s">
        <v>278</v>
      </c>
      <c r="D43" s="331"/>
      <c r="E43" s="365"/>
      <c r="F43" s="331"/>
      <c r="G43" s="365">
        <v>5000</v>
      </c>
      <c r="H43" s="1578"/>
    </row>
    <row r="44" spans="1:8" ht="14.4" customHeight="1">
      <c r="A44" s="941"/>
      <c r="B44" s="268" t="s">
        <v>280</v>
      </c>
      <c r="C44" s="1231" t="s">
        <v>281</v>
      </c>
      <c r="D44" s="330"/>
      <c r="E44" s="334"/>
      <c r="F44" s="330"/>
      <c r="G44" s="334">
        <v>2000</v>
      </c>
      <c r="H44" s="1578"/>
    </row>
    <row r="45" spans="1:8" ht="14.1" customHeight="1">
      <c r="A45" s="941" t="s">
        <v>51</v>
      </c>
      <c r="B45" s="268">
        <v>63</v>
      </c>
      <c r="C45" s="1231" t="s">
        <v>277</v>
      </c>
      <c r="D45" s="330"/>
      <c r="E45" s="365"/>
      <c r="F45" s="331"/>
      <c r="G45" s="365">
        <f>SUM(G43:G44)</f>
        <v>7000</v>
      </c>
      <c r="H45" s="1578"/>
    </row>
    <row r="46" spans="1:8" ht="14.1" customHeight="1">
      <c r="A46" s="941" t="s">
        <v>51</v>
      </c>
      <c r="B46" s="1091">
        <v>80.103999999999999</v>
      </c>
      <c r="C46" s="55" t="s">
        <v>276</v>
      </c>
      <c r="D46" s="287"/>
      <c r="E46" s="291"/>
      <c r="F46" s="290"/>
      <c r="G46" s="291">
        <f t="shared" ref="G46" si="3">G45</f>
        <v>7000</v>
      </c>
      <c r="H46" s="1386"/>
    </row>
    <row r="47" spans="1:8" ht="14.1" customHeight="1">
      <c r="A47" s="941" t="s">
        <v>51</v>
      </c>
      <c r="B47" s="941">
        <v>80</v>
      </c>
      <c r="C47" s="1231" t="s">
        <v>43</v>
      </c>
      <c r="D47" s="50"/>
      <c r="E47" s="291"/>
      <c r="F47" s="291"/>
      <c r="G47" s="291">
        <f t="shared" ref="G47" si="4">G46</f>
        <v>7000</v>
      </c>
      <c r="H47" s="771"/>
    </row>
    <row r="48" spans="1:8" s="70" customFormat="1" ht="14.1" customHeight="1">
      <c r="A48" s="941" t="s">
        <v>51</v>
      </c>
      <c r="B48" s="68">
        <v>3452</v>
      </c>
      <c r="C48" s="55" t="s">
        <v>48</v>
      </c>
      <c r="D48" s="50"/>
      <c r="E48" s="285"/>
      <c r="F48" s="287"/>
      <c r="G48" s="50">
        <f>G47+G38</f>
        <v>23110</v>
      </c>
      <c r="H48" s="771"/>
    </row>
    <row r="49" spans="1:8" ht="14.1" customHeight="1">
      <c r="A49" s="945" t="s">
        <v>51</v>
      </c>
      <c r="B49" s="945"/>
      <c r="C49" s="64" t="s">
        <v>55</v>
      </c>
      <c r="D49" s="51"/>
      <c r="E49" s="288"/>
      <c r="F49" s="292"/>
      <c r="G49" s="51">
        <f>G48</f>
        <v>23110</v>
      </c>
      <c r="H49" s="771"/>
    </row>
    <row r="50" spans="1:8">
      <c r="A50" s="941"/>
      <c r="B50" s="941"/>
      <c r="C50" s="55"/>
      <c r="D50" s="50"/>
      <c r="E50" s="287"/>
      <c r="F50" s="287"/>
      <c r="G50" s="50"/>
      <c r="H50" s="771"/>
    </row>
    <row r="51" spans="1:8" ht="13.95" customHeight="1">
      <c r="A51" s="941"/>
      <c r="B51" s="941"/>
      <c r="C51" s="55" t="s">
        <v>11</v>
      </c>
      <c r="D51" s="50"/>
      <c r="E51" s="287"/>
      <c r="F51" s="287"/>
      <c r="G51" s="50"/>
      <c r="H51" s="771"/>
    </row>
    <row r="52" spans="1:8" ht="13.95" customHeight="1">
      <c r="A52" s="941" t="s">
        <v>56</v>
      </c>
      <c r="B52" s="68">
        <v>5452</v>
      </c>
      <c r="C52" s="55" t="s">
        <v>25</v>
      </c>
      <c r="D52" s="50"/>
      <c r="E52" s="287"/>
      <c r="F52" s="287"/>
      <c r="G52" s="50"/>
      <c r="H52" s="771"/>
    </row>
    <row r="53" spans="1:8" ht="13.95" customHeight="1">
      <c r="A53" s="941"/>
      <c r="B53" s="1090">
        <v>1</v>
      </c>
      <c r="C53" s="1231" t="s">
        <v>91</v>
      </c>
      <c r="D53" s="72"/>
      <c r="E53" s="329"/>
      <c r="F53" s="329"/>
      <c r="G53" s="67"/>
      <c r="H53" s="1583"/>
    </row>
    <row r="54" spans="1:8" s="75" customFormat="1" ht="13.95" customHeight="1">
      <c r="A54" s="181"/>
      <c r="B54" s="1091">
        <v>1.101</v>
      </c>
      <c r="C54" s="55" t="s">
        <v>95</v>
      </c>
      <c r="D54" s="72"/>
      <c r="E54" s="329"/>
      <c r="F54" s="329"/>
      <c r="G54" s="67"/>
      <c r="H54" s="1583"/>
    </row>
    <row r="55" spans="1:8" s="199" customFormat="1" ht="13.95" customHeight="1">
      <c r="A55" s="181"/>
      <c r="B55" s="1090">
        <v>60</v>
      </c>
      <c r="C55" s="1231" t="s">
        <v>96</v>
      </c>
      <c r="D55" s="72"/>
      <c r="E55" s="330"/>
      <c r="F55" s="330"/>
      <c r="G55" s="72"/>
      <c r="H55" s="1577"/>
    </row>
    <row r="56" spans="1:8" s="75" customFormat="1" ht="13.95" customHeight="1">
      <c r="A56" s="181"/>
      <c r="B56" s="123" t="s">
        <v>428</v>
      </c>
      <c r="C56" s="1231" t="s">
        <v>445</v>
      </c>
      <c r="D56" s="330"/>
      <c r="E56" s="328"/>
      <c r="F56" s="329"/>
      <c r="G56" s="286">
        <v>20000</v>
      </c>
      <c r="H56" s="1402"/>
    </row>
    <row r="57" spans="1:8" s="75" customFormat="1" ht="27" customHeight="1">
      <c r="A57" s="181"/>
      <c r="B57" s="123" t="s">
        <v>430</v>
      </c>
      <c r="C57" s="1369" t="s">
        <v>965</v>
      </c>
      <c r="D57" s="330"/>
      <c r="E57" s="328"/>
      <c r="F57" s="329"/>
      <c r="G57" s="286">
        <v>59200</v>
      </c>
      <c r="H57" s="1402"/>
    </row>
    <row r="58" spans="1:8" s="75" customFormat="1" ht="15" customHeight="1">
      <c r="A58" s="941" t="s">
        <v>51</v>
      </c>
      <c r="B58" s="1090">
        <v>60</v>
      </c>
      <c r="C58" s="1231" t="s">
        <v>96</v>
      </c>
      <c r="D58" s="330"/>
      <c r="E58" s="275"/>
      <c r="F58" s="275"/>
      <c r="G58" s="275">
        <f>SUM(G56:G57)</f>
        <v>79200</v>
      </c>
      <c r="H58" s="1577"/>
    </row>
    <row r="59" spans="1:8" s="75" customFormat="1">
      <c r="A59" s="181"/>
      <c r="B59" s="1090"/>
      <c r="C59" s="1231"/>
      <c r="D59" s="72"/>
      <c r="E59" s="330"/>
      <c r="F59" s="330"/>
      <c r="G59" s="72"/>
      <c r="H59" s="1577"/>
    </row>
    <row r="60" spans="1:8" s="75" customFormat="1" ht="16.2" customHeight="1">
      <c r="A60" s="181"/>
      <c r="B60" s="1090">
        <v>62</v>
      </c>
      <c r="C60" s="1231" t="s">
        <v>791</v>
      </c>
      <c r="D60" s="72"/>
      <c r="E60" s="330"/>
      <c r="F60" s="330"/>
      <c r="G60" s="72"/>
      <c r="H60" s="1577"/>
    </row>
    <row r="61" spans="1:8" s="75" customFormat="1">
      <c r="A61" s="183" t="s">
        <v>307</v>
      </c>
      <c r="B61" s="123" t="s">
        <v>912</v>
      </c>
      <c r="C61" s="1164" t="s">
        <v>911</v>
      </c>
      <c r="D61" s="330"/>
      <c r="E61" s="334"/>
      <c r="F61" s="330"/>
      <c r="G61" s="285">
        <v>50000</v>
      </c>
      <c r="H61" s="1386"/>
    </row>
    <row r="62" spans="1:8" s="75" customFormat="1" ht="15" customHeight="1">
      <c r="A62" s="181" t="s">
        <v>51</v>
      </c>
      <c r="B62" s="1090">
        <v>62</v>
      </c>
      <c r="C62" s="1231" t="s">
        <v>791</v>
      </c>
      <c r="D62" s="330"/>
      <c r="E62" s="366"/>
      <c r="F62" s="366"/>
      <c r="G62" s="366">
        <f>SUM(G61:G61)</f>
        <v>50000</v>
      </c>
      <c r="H62" s="1578"/>
    </row>
    <row r="63" spans="1:8" s="75" customFormat="1" ht="14.4" customHeight="1">
      <c r="A63" s="181" t="s">
        <v>51</v>
      </c>
      <c r="B63" s="1091">
        <v>1.101</v>
      </c>
      <c r="C63" s="55" t="s">
        <v>95</v>
      </c>
      <c r="D63" s="330"/>
      <c r="E63" s="1141"/>
      <c r="F63" s="1141"/>
      <c r="G63" s="1141">
        <f>SUM(G62,G58)</f>
        <v>129200</v>
      </c>
      <c r="H63" s="1577"/>
    </row>
    <row r="64" spans="1:8">
      <c r="A64" s="1165" t="s">
        <v>51</v>
      </c>
      <c r="B64" s="1166">
        <v>1</v>
      </c>
      <c r="C64" s="148" t="s">
        <v>91</v>
      </c>
      <c r="D64" s="287"/>
      <c r="E64" s="286"/>
      <c r="F64" s="286"/>
      <c r="G64" s="286">
        <f t="shared" ref="G64" si="5">G63</f>
        <v>129200</v>
      </c>
      <c r="H64" s="1402"/>
    </row>
    <row r="65" spans="1:8" s="75" customFormat="1">
      <c r="A65" s="1167" t="s">
        <v>51</v>
      </c>
      <c r="B65" s="1168">
        <v>5452</v>
      </c>
      <c r="C65" s="58" t="s">
        <v>25</v>
      </c>
      <c r="D65" s="290"/>
      <c r="E65" s="288"/>
      <c r="F65" s="292"/>
      <c r="G65" s="288">
        <f t="shared" ref="G65:G66" si="6">G64</f>
        <v>129200</v>
      </c>
      <c r="H65" s="1386"/>
    </row>
    <row r="66" spans="1:8" s="75" customFormat="1">
      <c r="A66" s="945" t="s">
        <v>51</v>
      </c>
      <c r="B66" s="945"/>
      <c r="C66" s="64" t="s">
        <v>11</v>
      </c>
      <c r="D66" s="287"/>
      <c r="E66" s="285"/>
      <c r="F66" s="287"/>
      <c r="G66" s="285">
        <f t="shared" si="6"/>
        <v>129200</v>
      </c>
      <c r="H66" s="1386"/>
    </row>
    <row r="67" spans="1:8">
      <c r="A67" s="945" t="s">
        <v>51</v>
      </c>
      <c r="B67" s="945"/>
      <c r="C67" s="64" t="s">
        <v>52</v>
      </c>
      <c r="D67" s="51"/>
      <c r="E67" s="288"/>
      <c r="F67" s="292"/>
      <c r="G67" s="51">
        <f>G66+G49</f>
        <v>152310</v>
      </c>
      <c r="H67" s="771"/>
    </row>
    <row r="68" spans="1:8" ht="10.95" customHeight="1">
      <c r="A68" s="941"/>
      <c r="B68" s="941"/>
      <c r="C68" s="55"/>
      <c r="D68" s="50"/>
      <c r="E68" s="285"/>
      <c r="F68" s="287"/>
      <c r="G68" s="50"/>
      <c r="H68" s="771"/>
    </row>
    <row r="69" spans="1:8" ht="15.6" customHeight="1">
      <c r="A69" s="1737" t="s">
        <v>306</v>
      </c>
      <c r="B69" s="1737"/>
      <c r="C69" s="1737"/>
      <c r="D69" s="59"/>
      <c r="E69" s="59"/>
      <c r="F69" s="59"/>
      <c r="G69" s="59"/>
      <c r="H69" s="1281"/>
    </row>
    <row r="70" spans="1:8" ht="27.6" customHeight="1">
      <c r="A70" s="741" t="s">
        <v>332</v>
      </c>
      <c r="B70" s="1737" t="s">
        <v>1071</v>
      </c>
      <c r="C70" s="1737"/>
      <c r="D70" s="1737"/>
      <c r="E70" s="1737"/>
      <c r="F70" s="1737"/>
      <c r="G70" s="1737"/>
      <c r="H70" s="1281"/>
    </row>
    <row r="71" spans="1:8" ht="14.4" customHeight="1">
      <c r="A71" s="741"/>
      <c r="B71" s="1737"/>
      <c r="C71" s="1737"/>
      <c r="D71" s="1737"/>
      <c r="E71" s="1737"/>
      <c r="F71" s="1737"/>
      <c r="G71" s="1737"/>
      <c r="H71" s="741"/>
    </row>
    <row r="72" spans="1:8" s="70" customFormat="1" ht="14.4" customHeight="1">
      <c r="A72" s="1277"/>
      <c r="B72" s="1756"/>
      <c r="C72" s="1756"/>
      <c r="D72" s="1756"/>
      <c r="E72" s="1756"/>
      <c r="F72" s="1756"/>
      <c r="G72" s="1756"/>
      <c r="H72" s="1756"/>
    </row>
    <row r="73" spans="1:8" s="70" customFormat="1">
      <c r="A73" s="1277"/>
      <c r="B73" s="753"/>
      <c r="C73" s="1658"/>
      <c r="D73" s="1658"/>
      <c r="E73" s="1658"/>
      <c r="F73" s="1658"/>
      <c r="G73" s="1658"/>
      <c r="H73" s="1277"/>
    </row>
    <row r="74" spans="1:8" s="70" customFormat="1">
      <c r="A74" s="1277"/>
      <c r="B74" s="753"/>
      <c r="C74" s="1658"/>
      <c r="D74" s="1658"/>
      <c r="E74" s="1658"/>
      <c r="F74" s="1658"/>
      <c r="G74" s="1658"/>
      <c r="H74" s="1277"/>
    </row>
    <row r="75" spans="1:8" s="70" customFormat="1" ht="15" customHeight="1">
      <c r="A75" s="1277"/>
      <c r="B75" s="753"/>
      <c r="C75" s="1658"/>
      <c r="D75" s="1658"/>
      <c r="E75" s="1658"/>
      <c r="F75" s="1658"/>
      <c r="G75" s="1658"/>
      <c r="H75" s="1277"/>
    </row>
    <row r="76" spans="1:8" s="70" customFormat="1" ht="15" customHeight="1">
      <c r="A76" s="1277"/>
      <c r="B76" s="753"/>
      <c r="C76" s="1658"/>
      <c r="D76" s="1658"/>
      <c r="E76" s="1658"/>
      <c r="F76" s="1658"/>
      <c r="G76" s="1658"/>
      <c r="H76" s="1277"/>
    </row>
    <row r="77" spans="1:8" s="70" customFormat="1" ht="15" customHeight="1">
      <c r="A77" s="1277"/>
      <c r="B77" s="753"/>
      <c r="C77" s="1658"/>
      <c r="D77" s="1658"/>
      <c r="E77" s="1658"/>
      <c r="F77" s="1658"/>
      <c r="G77" s="1658"/>
      <c r="H77" s="1277"/>
    </row>
    <row r="78" spans="1:8" s="70" customFormat="1" ht="15" customHeight="1">
      <c r="A78" s="1277"/>
      <c r="B78" s="753"/>
      <c r="C78" s="1658"/>
      <c r="D78" s="1658"/>
      <c r="E78" s="1658"/>
      <c r="F78" s="1658"/>
      <c r="G78" s="1658"/>
      <c r="H78" s="1277"/>
    </row>
    <row r="79" spans="1:8" s="70" customFormat="1">
      <c r="A79" s="1658"/>
      <c r="B79" s="10"/>
      <c r="C79" s="969"/>
      <c r="D79" s="1345"/>
      <c r="E79" s="613"/>
      <c r="F79" s="1345"/>
      <c r="G79" s="613"/>
      <c r="H79" s="613"/>
    </row>
    <row r="80" spans="1:8" s="70" customFormat="1">
      <c r="A80" s="1658"/>
      <c r="B80" s="10"/>
      <c r="C80" s="969"/>
      <c r="D80" s="59"/>
      <c r="E80" s="59"/>
      <c r="F80" s="59"/>
      <c r="G80" s="59"/>
      <c r="H80" s="1281"/>
    </row>
    <row r="81" spans="1:8" s="70" customFormat="1">
      <c r="A81" s="1658"/>
      <c r="B81" s="10"/>
      <c r="C81" s="969"/>
      <c r="D81" s="59"/>
      <c r="E81" s="59"/>
      <c r="F81" s="59"/>
      <c r="G81" s="59"/>
      <c r="H81" s="1281"/>
    </row>
    <row r="82" spans="1:8" s="70" customFormat="1">
      <c r="A82" s="1658"/>
      <c r="B82" s="10"/>
      <c r="C82" s="969"/>
      <c r="D82" s="59"/>
      <c r="E82" s="59"/>
      <c r="F82" s="59"/>
      <c r="G82" s="59"/>
      <c r="H82" s="1281"/>
    </row>
    <row r="83" spans="1:8" s="70" customFormat="1">
      <c r="A83" s="1658"/>
      <c r="B83" s="10"/>
      <c r="C83" s="969"/>
      <c r="D83" s="59"/>
      <c r="E83" s="59"/>
      <c r="F83" s="59"/>
      <c r="G83" s="59"/>
      <c r="H83" s="1281"/>
    </row>
    <row r="84" spans="1:8" s="70" customFormat="1">
      <c r="A84" s="1658"/>
      <c r="B84" s="10"/>
      <c r="C84" s="969"/>
      <c r="D84" s="59"/>
      <c r="E84" s="59"/>
      <c r="F84" s="59"/>
      <c r="G84" s="59"/>
      <c r="H84" s="1281"/>
    </row>
    <row r="85" spans="1:8" s="70" customFormat="1">
      <c r="A85" s="941"/>
      <c r="B85" s="1091"/>
      <c r="C85" s="16"/>
      <c r="D85" s="59"/>
      <c r="E85" s="59"/>
      <c r="F85" s="59"/>
      <c r="G85" s="59"/>
      <c r="H85" s="1281"/>
    </row>
    <row r="86" spans="1:8">
      <c r="A86" s="941"/>
      <c r="B86" s="941"/>
      <c r="C86" s="790"/>
      <c r="D86" s="59"/>
      <c r="E86" s="59"/>
      <c r="F86" s="59"/>
      <c r="G86" s="59"/>
      <c r="H86" s="1281"/>
    </row>
    <row r="87" spans="1:8">
      <c r="A87" s="941"/>
      <c r="B87" s="941"/>
      <c r="C87" s="790"/>
      <c r="D87" s="247"/>
      <c r="E87" s="247"/>
      <c r="F87" s="247"/>
      <c r="G87" s="247"/>
      <c r="H87" s="247"/>
    </row>
    <row r="88" spans="1:8">
      <c r="A88" s="941"/>
      <c r="B88" s="941"/>
      <c r="C88" s="790"/>
      <c r="D88" s="134"/>
      <c r="E88" s="134"/>
      <c r="F88" s="134"/>
      <c r="G88" s="134"/>
      <c r="H88" s="230"/>
    </row>
    <row r="89" spans="1:8">
      <c r="A89" s="941"/>
      <c r="B89" s="941"/>
      <c r="C89" s="773"/>
      <c r="D89" s="232"/>
      <c r="E89" s="232"/>
      <c r="F89" s="232"/>
      <c r="G89" s="232"/>
      <c r="H89" s="230"/>
    </row>
    <row r="90" spans="1:8">
      <c r="A90" s="941"/>
      <c r="B90" s="941"/>
      <c r="C90" s="790"/>
      <c r="D90" s="56"/>
      <c r="E90" s="56"/>
      <c r="F90" s="56"/>
      <c r="G90" s="56"/>
      <c r="H90" s="1281"/>
    </row>
    <row r="91" spans="1:8">
      <c r="A91" s="941"/>
      <c r="B91" s="941"/>
      <c r="C91" s="773"/>
      <c r="D91" s="56"/>
      <c r="E91" s="56"/>
      <c r="F91" s="56"/>
      <c r="G91" s="56"/>
      <c r="H91" s="1281"/>
    </row>
    <row r="92" spans="1:8">
      <c r="A92" s="941"/>
      <c r="B92" s="941"/>
      <c r="C92" s="773"/>
      <c r="D92" s="56"/>
      <c r="E92" s="56"/>
      <c r="F92" s="56"/>
      <c r="G92" s="56"/>
      <c r="H92" s="1281"/>
    </row>
    <row r="93" spans="1:8">
      <c r="A93" s="70"/>
      <c r="B93" s="941"/>
      <c r="C93" s="773"/>
      <c r="D93" s="56"/>
      <c r="E93" s="56"/>
      <c r="F93" s="56"/>
      <c r="G93" s="56"/>
      <c r="H93" s="1281"/>
    </row>
    <row r="94" spans="1:8">
      <c r="A94" s="70"/>
      <c r="B94" s="941"/>
      <c r="C94" s="773"/>
      <c r="D94" s="56"/>
      <c r="E94" s="56"/>
      <c r="F94" s="56"/>
      <c r="G94" s="56"/>
      <c r="H94" s="1281"/>
    </row>
    <row r="95" spans="1:8">
      <c r="A95" s="70"/>
      <c r="B95" s="941"/>
      <c r="C95" s="773"/>
      <c r="D95" s="56"/>
      <c r="E95" s="56"/>
      <c r="F95" s="56"/>
      <c r="G95" s="56"/>
      <c r="H95" s="1281"/>
    </row>
    <row r="96" spans="1:8">
      <c r="A96" s="70"/>
      <c r="B96" s="941"/>
      <c r="C96" s="773"/>
      <c r="D96" s="56"/>
      <c r="E96" s="56"/>
      <c r="F96" s="56"/>
      <c r="G96" s="56"/>
      <c r="H96" s="1281"/>
    </row>
    <row r="97" spans="1:8">
      <c r="A97" s="70"/>
      <c r="B97" s="941"/>
      <c r="C97" s="790"/>
      <c r="D97" s="56"/>
      <c r="E97" s="56"/>
      <c r="F97" s="56"/>
      <c r="G97" s="56"/>
      <c r="H97" s="1281"/>
    </row>
    <row r="98" spans="1:8">
      <c r="A98" s="70"/>
      <c r="B98" s="941"/>
      <c r="C98" s="790"/>
      <c r="D98" s="56"/>
      <c r="E98" s="56"/>
      <c r="F98" s="56"/>
      <c r="G98" s="56"/>
      <c r="H98" s="1281"/>
    </row>
    <row r="99" spans="1:8">
      <c r="A99" s="70"/>
      <c r="B99" s="941"/>
      <c r="C99" s="790"/>
      <c r="D99" s="56"/>
      <c r="E99" s="56"/>
      <c r="F99" s="56"/>
      <c r="G99" s="56"/>
      <c r="H99" s="1281"/>
    </row>
    <row r="100" spans="1:8">
      <c r="A100" s="70"/>
      <c r="B100" s="941"/>
      <c r="C100" s="790"/>
      <c r="D100" s="56"/>
      <c r="E100" s="56"/>
      <c r="F100" s="56"/>
      <c r="G100" s="56"/>
      <c r="H100" s="1281"/>
    </row>
    <row r="101" spans="1:8">
      <c r="A101" s="70"/>
      <c r="B101" s="941"/>
      <c r="C101" s="790"/>
      <c r="D101" s="56"/>
      <c r="E101" s="56"/>
      <c r="F101" s="56"/>
      <c r="G101" s="56"/>
      <c r="H101" s="1281"/>
    </row>
    <row r="102" spans="1:8">
      <c r="A102" s="70"/>
      <c r="B102" s="941"/>
      <c r="C102" s="790"/>
      <c r="D102" s="56"/>
      <c r="E102" s="56"/>
      <c r="F102" s="56"/>
      <c r="G102" s="56"/>
      <c r="H102" s="1281"/>
    </row>
    <row r="103" spans="1:8">
      <c r="A103" s="70"/>
      <c r="B103" s="941"/>
      <c r="C103" s="790"/>
      <c r="D103" s="56"/>
      <c r="E103" s="56"/>
      <c r="F103" s="56"/>
      <c r="G103" s="56"/>
      <c r="H103" s="1281"/>
    </row>
    <row r="104" spans="1:8">
      <c r="A104" s="70"/>
      <c r="B104" s="941"/>
      <c r="C104" s="790"/>
      <c r="D104" s="56"/>
      <c r="E104" s="56"/>
      <c r="F104" s="56"/>
      <c r="G104" s="56"/>
      <c r="H104" s="1281"/>
    </row>
    <row r="105" spans="1:8">
      <c r="A105" s="70"/>
      <c r="B105" s="941"/>
      <c r="C105" s="1304"/>
      <c r="D105" s="56"/>
      <c r="E105" s="56"/>
      <c r="F105" s="56"/>
      <c r="G105" s="56"/>
      <c r="H105" s="1281"/>
    </row>
    <row r="106" spans="1:8">
      <c r="A106" s="70"/>
      <c r="B106" s="625"/>
      <c r="C106" s="790"/>
      <c r="D106" s="56"/>
      <c r="E106" s="56"/>
      <c r="F106" s="56"/>
      <c r="G106" s="56"/>
      <c r="H106" s="1281"/>
    </row>
    <row r="107" spans="1:8">
      <c r="A107" s="70"/>
      <c r="B107" s="625"/>
      <c r="C107" s="790"/>
      <c r="D107" s="56"/>
      <c r="E107" s="56"/>
      <c r="F107" s="56"/>
      <c r="G107" s="56"/>
      <c r="H107" s="1281"/>
    </row>
    <row r="108" spans="1:8">
      <c r="A108" s="70"/>
      <c r="B108" s="625"/>
      <c r="C108" s="790"/>
      <c r="D108" s="56"/>
      <c r="E108" s="56"/>
      <c r="F108" s="56"/>
      <c r="G108" s="56"/>
      <c r="H108" s="1281"/>
    </row>
    <row r="109" spans="1:8">
      <c r="A109" s="70"/>
      <c r="B109" s="625"/>
      <c r="C109" s="941"/>
      <c r="D109" s="56"/>
      <c r="E109" s="56"/>
      <c r="F109" s="56"/>
      <c r="G109" s="56"/>
      <c r="H109" s="1281"/>
    </row>
    <row r="110" spans="1:8">
      <c r="A110" s="70"/>
      <c r="B110" s="625"/>
      <c r="C110" s="790"/>
      <c r="D110" s="56"/>
      <c r="E110" s="56"/>
      <c r="F110" s="56"/>
      <c r="G110" s="56"/>
      <c r="H110" s="1281"/>
    </row>
    <row r="111" spans="1:8">
      <c r="A111" s="70"/>
      <c r="B111" s="625"/>
      <c r="C111" s="790"/>
      <c r="D111" s="56"/>
      <c r="E111" s="56"/>
      <c r="F111" s="56"/>
      <c r="G111" s="56"/>
      <c r="H111" s="1281"/>
    </row>
    <row r="112" spans="1:8">
      <c r="A112" s="70"/>
      <c r="B112" s="625"/>
      <c r="C112" s="790"/>
      <c r="D112" s="56"/>
      <c r="E112" s="56"/>
      <c r="F112" s="56"/>
      <c r="G112" s="56"/>
      <c r="H112" s="1281"/>
    </row>
    <row r="113" spans="1:8">
      <c r="A113" s="70"/>
      <c r="B113" s="941"/>
      <c r="C113" s="790"/>
      <c r="D113" s="56"/>
      <c r="E113" s="56"/>
      <c r="F113" s="56"/>
      <c r="G113" s="56"/>
      <c r="H113" s="1281"/>
    </row>
    <row r="114" spans="1:8">
      <c r="A114" s="70"/>
      <c r="B114" s="941"/>
      <c r="C114" s="790"/>
      <c r="D114" s="56"/>
      <c r="E114" s="56"/>
      <c r="F114" s="56"/>
      <c r="G114" s="56"/>
      <c r="H114" s="1281"/>
    </row>
    <row r="115" spans="1:8">
      <c r="A115" s="70"/>
      <c r="B115" s="941"/>
      <c r="C115" s="790"/>
      <c r="D115" s="56"/>
      <c r="E115" s="56"/>
      <c r="F115" s="56"/>
      <c r="G115" s="56"/>
      <c r="H115" s="1281"/>
    </row>
    <row r="116" spans="1:8">
      <c r="A116" s="70"/>
      <c r="B116" s="941"/>
      <c r="C116" s="790"/>
      <c r="D116" s="56"/>
      <c r="E116" s="56"/>
      <c r="F116" s="56"/>
      <c r="G116" s="56"/>
      <c r="H116" s="1281"/>
    </row>
    <row r="117" spans="1:8">
      <c r="A117" s="7"/>
      <c r="F117" s="8"/>
      <c r="G117" s="8"/>
      <c r="H117" s="212"/>
    </row>
    <row r="118" spans="1:8">
      <c r="A118" s="7"/>
      <c r="C118" s="1305"/>
      <c r="F118" s="8"/>
      <c r="G118" s="8"/>
      <c r="H118" s="212"/>
    </row>
  </sheetData>
  <autoFilter ref="A14:H67"/>
  <mergeCells count="9">
    <mergeCell ref="B71:G71"/>
    <mergeCell ref="B72:H72"/>
    <mergeCell ref="B13:G13"/>
    <mergeCell ref="B70:G70"/>
    <mergeCell ref="A69:C69"/>
    <mergeCell ref="A1:G1"/>
    <mergeCell ref="A2:G2"/>
    <mergeCell ref="A3:G3"/>
    <mergeCell ref="B4:G4"/>
  </mergeCells>
  <printOptions horizontalCentered="1"/>
  <pageMargins left="0.98425196850393704" right="0.98425196850393704" top="0.78740157480314965" bottom="3.9370078740157481" header="0.51181102362204722" footer="3.3464566929133861"/>
  <pageSetup paperSize="9" scale="93" firstPageNumber="67" orientation="portrait" blackAndWhite="1" useFirstPageNumber="1" r:id="rId1"/>
  <headerFooter alignWithMargins="0">
    <oddHeader xml:space="preserve">&amp;C   </oddHeader>
    <oddFooter>&amp;C&amp;"Times New Roman,Bold" &amp;P</oddFooter>
  </headerFooter>
</worksheet>
</file>

<file path=xl/worksheets/sheet36.xml><?xml version="1.0" encoding="utf-8"?>
<worksheet xmlns="http://schemas.openxmlformats.org/spreadsheetml/2006/main" xmlns:r="http://schemas.openxmlformats.org/officeDocument/2006/relationships">
  <sheetPr syncVertical="1" syncRef="A121" transitionEvaluation="1" codeName="Sheet34">
    <tabColor rgb="FFC00000"/>
  </sheetPr>
  <dimension ref="A1:P259"/>
  <sheetViews>
    <sheetView view="pageBreakPreview" topLeftCell="A121" zoomScaleNormal="115" zoomScaleSheetLayoutView="100" workbookViewId="0">
      <selection activeCell="K141" sqref="K141"/>
    </sheetView>
  </sheetViews>
  <sheetFormatPr defaultColWidth="8.88671875" defaultRowHeight="13.2"/>
  <cols>
    <col min="1" max="1" width="5.6640625" style="507" customWidth="1"/>
    <col min="2" max="2" width="8.109375" style="507" customWidth="1"/>
    <col min="3" max="3" width="34.5546875" style="504" customWidth="1"/>
    <col min="4" max="4" width="9.33203125" style="506" customWidth="1"/>
    <col min="5" max="5" width="9.44140625" style="401" customWidth="1"/>
    <col min="6" max="6" width="9" style="504" customWidth="1"/>
    <col min="7" max="7" width="8.5546875" style="504" customWidth="1"/>
    <col min="8" max="8" width="3.33203125" style="504" customWidth="1"/>
    <col min="9" max="16" width="8.88671875" style="505"/>
    <col min="17" max="16384" width="8.88671875" style="504"/>
  </cols>
  <sheetData>
    <row r="1" spans="1:16" ht="13.5" customHeight="1">
      <c r="A1" s="1759" t="s">
        <v>173</v>
      </c>
      <c r="B1" s="1759"/>
      <c r="C1" s="1759"/>
      <c r="D1" s="1759"/>
      <c r="E1" s="1759"/>
      <c r="F1" s="1759"/>
      <c r="G1" s="1759"/>
      <c r="H1" s="905"/>
      <c r="I1" s="504"/>
      <c r="J1" s="504"/>
      <c r="K1" s="504"/>
      <c r="L1" s="504"/>
      <c r="M1" s="504"/>
      <c r="N1" s="504"/>
      <c r="O1" s="504"/>
      <c r="P1" s="504"/>
    </row>
    <row r="2" spans="1:16" ht="13.5" customHeight="1">
      <c r="A2" s="1759" t="s">
        <v>878</v>
      </c>
      <c r="B2" s="1759"/>
      <c r="C2" s="1759"/>
      <c r="D2" s="1759"/>
      <c r="E2" s="1759"/>
      <c r="F2" s="1759"/>
      <c r="G2" s="1759"/>
      <c r="H2" s="905"/>
      <c r="I2" s="504"/>
      <c r="J2" s="504"/>
      <c r="K2" s="504"/>
      <c r="L2" s="504"/>
      <c r="M2" s="504"/>
      <c r="N2" s="504"/>
      <c r="O2" s="504"/>
      <c r="P2" s="504"/>
    </row>
    <row r="3" spans="1:16" ht="13.5" customHeight="1">
      <c r="A3" s="1696" t="s">
        <v>879</v>
      </c>
      <c r="B3" s="1696"/>
      <c r="C3" s="1696"/>
      <c r="D3" s="1696"/>
      <c r="E3" s="1696"/>
      <c r="F3" s="1696"/>
      <c r="G3" s="1696"/>
      <c r="H3" s="906"/>
      <c r="I3" s="504"/>
      <c r="J3" s="504"/>
      <c r="K3" s="504"/>
      <c r="L3" s="504"/>
      <c r="M3" s="504"/>
      <c r="N3" s="504"/>
      <c r="O3" s="504"/>
      <c r="P3" s="504"/>
    </row>
    <row r="4" spans="1:16" ht="9" customHeight="1">
      <c r="A4" s="652"/>
      <c r="B4" s="653"/>
      <c r="C4" s="653"/>
      <c r="D4" s="653"/>
      <c r="E4" s="1596"/>
      <c r="F4" s="653"/>
      <c r="G4" s="653"/>
      <c r="H4" s="653"/>
      <c r="I4" s="504"/>
      <c r="J4" s="504"/>
      <c r="K4" s="504"/>
      <c r="L4" s="504"/>
      <c r="M4" s="504"/>
      <c r="N4" s="504"/>
      <c r="O4" s="504"/>
      <c r="P4" s="504"/>
    </row>
    <row r="5" spans="1:16" ht="13.5" customHeight="1">
      <c r="A5" s="652"/>
      <c r="B5" s="654"/>
      <c r="C5" s="654"/>
      <c r="D5" s="655"/>
      <c r="E5" s="1597" t="s">
        <v>4</v>
      </c>
      <c r="F5" s="656" t="s">
        <v>5</v>
      </c>
      <c r="G5" s="656" t="s">
        <v>110</v>
      </c>
      <c r="H5" s="657"/>
      <c r="I5" s="504"/>
      <c r="J5" s="504"/>
      <c r="K5" s="504"/>
      <c r="L5" s="504"/>
      <c r="M5" s="504"/>
      <c r="N5" s="504"/>
      <c r="O5" s="504"/>
      <c r="P5" s="504"/>
    </row>
    <row r="6" spans="1:16" ht="13.5" customHeight="1">
      <c r="A6" s="652"/>
      <c r="B6" s="658" t="s">
        <v>6</v>
      </c>
      <c r="C6" s="654" t="s">
        <v>7</v>
      </c>
      <c r="D6" s="659" t="s">
        <v>52</v>
      </c>
      <c r="E6" s="1598">
        <v>3693317</v>
      </c>
      <c r="F6" s="660">
        <v>349569</v>
      </c>
      <c r="G6" s="660">
        <f>SUM(E6:F6)</f>
        <v>4042886</v>
      </c>
      <c r="H6" s="660"/>
      <c r="I6" s="504"/>
      <c r="J6" s="504"/>
      <c r="K6" s="504"/>
      <c r="L6" s="504"/>
      <c r="M6" s="504"/>
      <c r="N6" s="504"/>
      <c r="O6" s="504"/>
      <c r="P6" s="504"/>
    </row>
    <row r="7" spans="1:16" ht="13.5" customHeight="1">
      <c r="A7" s="652"/>
      <c r="B7" s="658" t="s">
        <v>8</v>
      </c>
      <c r="C7" s="661" t="s">
        <v>9</v>
      </c>
      <c r="D7" s="662"/>
      <c r="E7" s="1599"/>
      <c r="F7" s="657"/>
      <c r="G7" s="657"/>
      <c r="H7" s="657"/>
      <c r="I7" s="504"/>
      <c r="J7" s="504"/>
      <c r="K7" s="504"/>
      <c r="L7" s="504"/>
      <c r="M7" s="504"/>
      <c r="N7" s="504"/>
      <c r="O7" s="504"/>
      <c r="P7" s="504"/>
    </row>
    <row r="8" spans="1:16" ht="13.5" customHeight="1">
      <c r="A8" s="652"/>
      <c r="B8" s="658"/>
      <c r="C8" s="661" t="s">
        <v>106</v>
      </c>
      <c r="D8" s="662" t="s">
        <v>52</v>
      </c>
      <c r="E8" s="1599">
        <f>G116</f>
        <v>50002</v>
      </c>
      <c r="F8" s="663">
        <f>G136</f>
        <v>4133</v>
      </c>
      <c r="G8" s="657">
        <f>SUM(E8:F8)</f>
        <v>54135</v>
      </c>
      <c r="H8" s="657"/>
      <c r="I8" s="504"/>
      <c r="J8" s="504"/>
      <c r="K8" s="504"/>
      <c r="L8" s="504"/>
      <c r="M8" s="504"/>
      <c r="N8" s="504"/>
      <c r="O8" s="504"/>
      <c r="P8" s="504"/>
    </row>
    <row r="9" spans="1:16" ht="13.5" customHeight="1">
      <c r="A9" s="652"/>
      <c r="B9" s="664" t="s">
        <v>51</v>
      </c>
      <c r="C9" s="654" t="s">
        <v>20</v>
      </c>
      <c r="D9" s="665" t="s">
        <v>52</v>
      </c>
      <c r="E9" s="1600">
        <f>SUM(E6:E8)</f>
        <v>3743319</v>
      </c>
      <c r="F9" s="666">
        <f>SUM(F6:F8)</f>
        <v>353702</v>
      </c>
      <c r="G9" s="666">
        <f>SUM(E9:F9)</f>
        <v>4097021</v>
      </c>
      <c r="H9" s="660"/>
      <c r="I9" s="504"/>
      <c r="J9" s="504"/>
      <c r="K9" s="504"/>
      <c r="L9" s="504"/>
      <c r="M9" s="504"/>
      <c r="N9" s="504"/>
      <c r="O9" s="504"/>
      <c r="P9" s="504"/>
    </row>
    <row r="10" spans="1:16" ht="13.5" customHeight="1">
      <c r="A10" s="652"/>
      <c r="B10" s="658"/>
      <c r="C10" s="654"/>
      <c r="D10" s="667"/>
      <c r="E10" s="1601"/>
      <c r="F10" s="659"/>
      <c r="G10" s="667"/>
      <c r="H10" s="667"/>
      <c r="I10" s="504"/>
      <c r="J10" s="504"/>
      <c r="K10" s="504"/>
      <c r="L10" s="504"/>
      <c r="M10" s="504"/>
      <c r="N10" s="504"/>
      <c r="O10" s="504"/>
      <c r="P10" s="504"/>
    </row>
    <row r="11" spans="1:16" ht="13.5" customHeight="1">
      <c r="A11" s="652"/>
      <c r="B11" s="658" t="s">
        <v>21</v>
      </c>
      <c r="C11" s="654" t="s">
        <v>22</v>
      </c>
      <c r="D11" s="654"/>
      <c r="E11" s="1602"/>
      <c r="F11" s="668"/>
      <c r="G11" s="654"/>
      <c r="H11" s="654"/>
    </row>
    <row r="12" spans="1:16" ht="13.5" customHeight="1">
      <c r="A12" s="652"/>
      <c r="B12" s="658"/>
      <c r="C12" s="654"/>
      <c r="D12" s="654"/>
      <c r="E12" s="1602"/>
      <c r="F12" s="668"/>
      <c r="G12" s="654"/>
      <c r="H12" s="654"/>
    </row>
    <row r="13" spans="1:16" s="561" customFormat="1">
      <c r="A13" s="669"/>
      <c r="B13" s="670"/>
      <c r="C13" s="670"/>
      <c r="D13" s="670"/>
      <c r="E13" s="1603"/>
      <c r="F13" s="670"/>
      <c r="G13" s="670" t="s">
        <v>339</v>
      </c>
      <c r="H13" s="671"/>
    </row>
    <row r="14" spans="1:16" s="561" customFormat="1" ht="13.8" thickBot="1">
      <c r="A14" s="672"/>
      <c r="B14" s="673"/>
      <c r="C14" s="673" t="s">
        <v>23</v>
      </c>
      <c r="D14" s="673"/>
      <c r="E14" s="1604"/>
      <c r="F14" s="673"/>
      <c r="G14" s="674" t="s">
        <v>110</v>
      </c>
      <c r="H14" s="657"/>
    </row>
    <row r="15" spans="1:16" ht="13.65" customHeight="1" thickTop="1">
      <c r="A15" s="560"/>
      <c r="B15" s="560"/>
      <c r="C15" s="559" t="s">
        <v>55</v>
      </c>
      <c r="D15" s="1169"/>
      <c r="E15" s="948"/>
      <c r="F15" s="948"/>
      <c r="G15" s="1169"/>
      <c r="H15" s="1169"/>
      <c r="K15" s="504"/>
      <c r="L15" s="504"/>
      <c r="M15" s="504"/>
      <c r="N15" s="504"/>
      <c r="O15" s="504"/>
      <c r="P15" s="504"/>
    </row>
    <row r="16" spans="1:16" ht="13.65" customHeight="1">
      <c r="A16" s="526" t="s">
        <v>56</v>
      </c>
      <c r="B16" s="1173">
        <v>2059</v>
      </c>
      <c r="C16" s="557" t="s">
        <v>124</v>
      </c>
      <c r="D16" s="1170"/>
      <c r="E16" s="405"/>
      <c r="F16" s="405"/>
      <c r="G16" s="1170"/>
      <c r="H16" s="1170"/>
      <c r="K16" s="504"/>
      <c r="L16" s="504"/>
      <c r="M16" s="504"/>
      <c r="N16" s="504"/>
      <c r="O16" s="504"/>
      <c r="P16" s="504"/>
    </row>
    <row r="17" spans="1:16" ht="13.65" customHeight="1">
      <c r="A17" s="1174"/>
      <c r="B17" s="1174">
        <v>80</v>
      </c>
      <c r="C17" s="546" t="s">
        <v>43</v>
      </c>
      <c r="D17" s="1170"/>
      <c r="E17" s="405"/>
      <c r="F17" s="405"/>
      <c r="G17" s="1170"/>
      <c r="H17" s="1170"/>
      <c r="K17" s="504"/>
      <c r="L17" s="504"/>
      <c r="M17" s="504"/>
      <c r="N17" s="504"/>
      <c r="O17" s="504"/>
      <c r="P17" s="504"/>
    </row>
    <row r="18" spans="1:16" ht="13.65" customHeight="1">
      <c r="A18" s="1174"/>
      <c r="B18" s="1175">
        <v>80.052999999999997</v>
      </c>
      <c r="C18" s="557" t="s">
        <v>114</v>
      </c>
      <c r="D18" s="1170"/>
      <c r="E18" s="405"/>
      <c r="F18" s="405"/>
      <c r="G18" s="1170"/>
      <c r="H18" s="1170"/>
      <c r="K18" s="504"/>
      <c r="L18" s="504"/>
      <c r="M18" s="504"/>
      <c r="N18" s="504"/>
      <c r="O18" s="504"/>
      <c r="P18" s="504"/>
    </row>
    <row r="19" spans="1:16" ht="13.65" customHeight="1">
      <c r="A19" s="1174"/>
      <c r="B19" s="1176">
        <v>61</v>
      </c>
      <c r="C19" s="546" t="s">
        <v>396</v>
      </c>
      <c r="D19" s="1170"/>
      <c r="E19" s="405"/>
      <c r="F19" s="405"/>
      <c r="G19" s="1170"/>
      <c r="H19" s="1170"/>
      <c r="K19" s="504"/>
      <c r="L19" s="504"/>
      <c r="M19" s="504"/>
      <c r="N19" s="504"/>
      <c r="O19" s="504"/>
      <c r="P19" s="504"/>
    </row>
    <row r="20" spans="1:16" ht="26.4">
      <c r="A20" s="1174"/>
      <c r="B20" s="1177">
        <v>65</v>
      </c>
      <c r="C20" s="1607" t="s">
        <v>792</v>
      </c>
      <c r="D20" s="1607"/>
      <c r="E20" s="405"/>
      <c r="F20" s="405"/>
      <c r="G20" s="1170"/>
      <c r="H20" s="1170"/>
      <c r="K20" s="504"/>
      <c r="L20" s="504"/>
      <c r="M20" s="504"/>
      <c r="N20" s="504"/>
      <c r="O20" s="504"/>
      <c r="P20" s="504"/>
    </row>
    <row r="21" spans="1:16" ht="13.65" customHeight="1">
      <c r="A21" s="1174"/>
      <c r="B21" s="1177" t="s">
        <v>794</v>
      </c>
      <c r="C21" s="546" t="s">
        <v>119</v>
      </c>
      <c r="D21" s="308"/>
      <c r="E21" s="310"/>
      <c r="F21" s="311"/>
      <c r="G21" s="310">
        <v>700</v>
      </c>
      <c r="H21" s="308"/>
      <c r="K21" s="504"/>
      <c r="L21" s="504"/>
      <c r="M21" s="504"/>
      <c r="N21" s="504"/>
      <c r="O21" s="504"/>
      <c r="P21" s="504"/>
    </row>
    <row r="22" spans="1:16" ht="26.4">
      <c r="A22" s="1174" t="s">
        <v>51</v>
      </c>
      <c r="B22" s="1177">
        <v>65</v>
      </c>
      <c r="C22" s="1607" t="s">
        <v>792</v>
      </c>
      <c r="D22" s="1607"/>
      <c r="E22" s="310"/>
      <c r="F22" s="311"/>
      <c r="G22" s="310">
        <f t="shared" ref="G22" si="0">G21</f>
        <v>700</v>
      </c>
      <c r="H22" s="308"/>
      <c r="K22" s="504"/>
      <c r="L22" s="504"/>
      <c r="M22" s="504"/>
      <c r="N22" s="504"/>
      <c r="O22" s="504"/>
      <c r="P22" s="504"/>
    </row>
    <row r="23" spans="1:16" ht="13.65" customHeight="1">
      <c r="A23" s="1174"/>
      <c r="B23" s="1177"/>
      <c r="C23" s="546"/>
      <c r="D23" s="1170"/>
      <c r="E23" s="405"/>
      <c r="F23" s="405"/>
      <c r="G23" s="1170"/>
      <c r="H23" s="1170"/>
      <c r="K23" s="504"/>
      <c r="L23" s="504"/>
      <c r="M23" s="504"/>
      <c r="N23" s="504"/>
      <c r="O23" s="504"/>
      <c r="P23" s="504"/>
    </row>
    <row r="24" spans="1:16" ht="26.4">
      <c r="A24" s="1174"/>
      <c r="B24" s="1177">
        <v>66</v>
      </c>
      <c r="C24" s="1607" t="s">
        <v>793</v>
      </c>
      <c r="D24" s="1607"/>
      <c r="E24" s="405"/>
      <c r="F24" s="405"/>
      <c r="G24" s="1170"/>
      <c r="H24" s="1170"/>
      <c r="K24" s="504"/>
      <c r="L24" s="504"/>
      <c r="M24" s="504"/>
      <c r="N24" s="504"/>
      <c r="O24" s="504"/>
      <c r="P24" s="504"/>
    </row>
    <row r="25" spans="1:16" ht="13.65" customHeight="1">
      <c r="A25" s="1174"/>
      <c r="B25" s="1177" t="s">
        <v>795</v>
      </c>
      <c r="C25" s="546" t="s">
        <v>119</v>
      </c>
      <c r="D25" s="308"/>
      <c r="E25" s="310"/>
      <c r="F25" s="311"/>
      <c r="G25" s="310">
        <v>400</v>
      </c>
      <c r="H25" s="308"/>
      <c r="K25" s="504"/>
      <c r="L25" s="504"/>
      <c r="M25" s="504"/>
      <c r="N25" s="504"/>
      <c r="O25" s="504"/>
      <c r="P25" s="504"/>
    </row>
    <row r="26" spans="1:16" ht="26.4">
      <c r="A26" s="1174" t="s">
        <v>51</v>
      </c>
      <c r="B26" s="1177">
        <v>66</v>
      </c>
      <c r="C26" s="1607" t="s">
        <v>793</v>
      </c>
      <c r="D26" s="1607"/>
      <c r="E26" s="310"/>
      <c r="F26" s="311"/>
      <c r="G26" s="310">
        <f t="shared" ref="G26" si="1">G25</f>
        <v>400</v>
      </c>
      <c r="H26" s="308"/>
      <c r="K26" s="504"/>
      <c r="L26" s="504"/>
      <c r="M26" s="504"/>
      <c r="N26" s="504"/>
      <c r="O26" s="504"/>
      <c r="P26" s="504"/>
    </row>
    <row r="27" spans="1:16" ht="13.65" customHeight="1">
      <c r="A27" s="1174" t="s">
        <v>51</v>
      </c>
      <c r="B27" s="1176">
        <v>61</v>
      </c>
      <c r="C27" s="546" t="s">
        <v>396</v>
      </c>
      <c r="D27" s="308"/>
      <c r="E27" s="310"/>
      <c r="F27" s="311"/>
      <c r="G27" s="310">
        <f t="shared" ref="G27" si="2">G21+G25</f>
        <v>1100</v>
      </c>
      <c r="H27" s="308"/>
      <c r="K27" s="504"/>
      <c r="L27" s="504"/>
      <c r="M27" s="504"/>
      <c r="N27" s="504"/>
      <c r="O27" s="504"/>
      <c r="P27" s="504"/>
    </row>
    <row r="28" spans="1:16" ht="13.65" customHeight="1">
      <c r="A28" s="526" t="s">
        <v>51</v>
      </c>
      <c r="B28" s="1175">
        <v>80.052999999999997</v>
      </c>
      <c r="C28" s="557" t="s">
        <v>114</v>
      </c>
      <c r="D28" s="308"/>
      <c r="E28" s="308"/>
      <c r="F28" s="308"/>
      <c r="G28" s="308">
        <f t="shared" ref="G28" si="3">G27</f>
        <v>1100</v>
      </c>
      <c r="H28" s="308"/>
      <c r="K28" s="504"/>
      <c r="L28" s="504"/>
      <c r="M28" s="504"/>
      <c r="N28" s="504"/>
      <c r="O28" s="504"/>
      <c r="P28" s="504"/>
    </row>
    <row r="29" spans="1:16" ht="13.65" customHeight="1">
      <c r="A29" s="526" t="s">
        <v>51</v>
      </c>
      <c r="B29" s="533">
        <v>2059</v>
      </c>
      <c r="C29" s="532" t="s">
        <v>124</v>
      </c>
      <c r="D29" s="1197"/>
      <c r="E29" s="307"/>
      <c r="F29" s="312"/>
      <c r="G29" s="1178">
        <f t="shared" ref="G29" si="4">G28</f>
        <v>1100</v>
      </c>
      <c r="H29" s="1197"/>
      <c r="K29" s="504"/>
      <c r="L29" s="504"/>
      <c r="M29" s="504"/>
      <c r="N29" s="504"/>
      <c r="O29" s="504"/>
      <c r="P29" s="504"/>
    </row>
    <row r="30" spans="1:16" ht="13.65" customHeight="1">
      <c r="A30" s="526"/>
      <c r="B30" s="533"/>
      <c r="C30" s="534"/>
      <c r="D30" s="1179"/>
      <c r="E30" s="309"/>
      <c r="F30" s="309"/>
      <c r="G30" s="1179"/>
      <c r="H30" s="1179"/>
      <c r="K30" s="504"/>
      <c r="L30" s="504"/>
      <c r="M30" s="504"/>
      <c r="N30" s="504"/>
      <c r="O30" s="504"/>
      <c r="P30" s="504"/>
    </row>
    <row r="31" spans="1:16" ht="13.65" customHeight="1">
      <c r="A31" s="526" t="s">
        <v>56</v>
      </c>
      <c r="B31" s="533">
        <v>2215</v>
      </c>
      <c r="C31" s="532" t="s">
        <v>158</v>
      </c>
      <c r="D31" s="1179"/>
      <c r="E31" s="309"/>
      <c r="F31" s="309"/>
      <c r="G31" s="1179"/>
      <c r="H31" s="1179"/>
      <c r="K31" s="504"/>
      <c r="L31" s="504"/>
      <c r="M31" s="504"/>
      <c r="N31" s="504"/>
      <c r="O31" s="504"/>
      <c r="P31" s="504"/>
    </row>
    <row r="32" spans="1:16" ht="13.65" customHeight="1">
      <c r="A32" s="526"/>
      <c r="B32" s="535">
        <v>2</v>
      </c>
      <c r="C32" s="534" t="s">
        <v>236</v>
      </c>
      <c r="D32" s="1182"/>
      <c r="E32" s="859"/>
      <c r="F32" s="859"/>
      <c r="G32" s="1180"/>
      <c r="H32" s="1180"/>
      <c r="K32" s="504"/>
      <c r="L32" s="504"/>
      <c r="M32" s="504"/>
      <c r="N32" s="504"/>
      <c r="O32" s="504"/>
      <c r="P32" s="504"/>
    </row>
    <row r="33" spans="1:16" ht="13.65" customHeight="1">
      <c r="A33" s="526"/>
      <c r="B33" s="1181">
        <v>2.105</v>
      </c>
      <c r="C33" s="532" t="s">
        <v>257</v>
      </c>
      <c r="D33" s="1182"/>
      <c r="E33" s="859"/>
      <c r="F33" s="859"/>
      <c r="G33" s="1180"/>
      <c r="H33" s="1180"/>
      <c r="K33" s="504"/>
      <c r="L33" s="504"/>
      <c r="M33" s="504"/>
      <c r="N33" s="504"/>
      <c r="O33" s="504"/>
      <c r="P33" s="504"/>
    </row>
    <row r="34" spans="1:16" ht="13.65" customHeight="1">
      <c r="A34" s="526"/>
      <c r="B34" s="551">
        <v>42</v>
      </c>
      <c r="C34" s="546" t="s">
        <v>796</v>
      </c>
      <c r="D34" s="1182"/>
      <c r="E34" s="859"/>
      <c r="F34" s="859"/>
      <c r="G34" s="1180"/>
      <c r="H34" s="1180"/>
      <c r="K34" s="504"/>
      <c r="L34" s="504"/>
      <c r="M34" s="504"/>
      <c r="N34" s="504"/>
      <c r="O34" s="504"/>
      <c r="P34" s="504"/>
    </row>
    <row r="35" spans="1:16" ht="13.65" customHeight="1">
      <c r="A35" s="526"/>
      <c r="B35" s="551">
        <v>45</v>
      </c>
      <c r="C35" s="546" t="s">
        <v>12</v>
      </c>
      <c r="D35" s="1182"/>
      <c r="E35" s="324"/>
      <c r="F35" s="324"/>
      <c r="G35" s="1182"/>
      <c r="H35" s="1182"/>
      <c r="K35" s="504"/>
      <c r="L35" s="504"/>
      <c r="M35" s="504"/>
      <c r="N35" s="504"/>
      <c r="O35" s="504"/>
      <c r="P35" s="504"/>
    </row>
    <row r="36" spans="1:16" ht="13.65" customHeight="1">
      <c r="A36" s="526"/>
      <c r="B36" s="553" t="s">
        <v>797</v>
      </c>
      <c r="C36" s="534" t="s">
        <v>798</v>
      </c>
      <c r="D36" s="1179"/>
      <c r="E36" s="305"/>
      <c r="F36" s="306"/>
      <c r="G36" s="1183">
        <v>1</v>
      </c>
      <c r="H36" s="1183"/>
      <c r="K36" s="504"/>
      <c r="L36" s="504"/>
      <c r="M36" s="504"/>
      <c r="N36" s="504"/>
      <c r="O36" s="504"/>
      <c r="P36" s="504"/>
    </row>
    <row r="37" spans="1:16" ht="13.65" customHeight="1">
      <c r="A37" s="526"/>
      <c r="B37" s="553" t="s">
        <v>799</v>
      </c>
      <c r="C37" s="534" t="s">
        <v>800</v>
      </c>
      <c r="D37" s="308"/>
      <c r="E37" s="308"/>
      <c r="F37" s="309"/>
      <c r="G37" s="308">
        <v>650</v>
      </c>
      <c r="H37" s="305"/>
      <c r="K37" s="504"/>
      <c r="L37" s="504"/>
      <c r="M37" s="504"/>
      <c r="N37" s="504"/>
      <c r="O37" s="504"/>
      <c r="P37" s="504"/>
    </row>
    <row r="38" spans="1:16" ht="13.65" customHeight="1">
      <c r="A38" s="1171" t="s">
        <v>51</v>
      </c>
      <c r="B38" s="1608">
        <v>45</v>
      </c>
      <c r="C38" s="1609" t="s">
        <v>12</v>
      </c>
      <c r="D38" s="1185"/>
      <c r="E38" s="307"/>
      <c r="F38" s="312"/>
      <c r="G38" s="1184">
        <f t="shared" ref="G38" si="5">SUM(G36:G37)</f>
        <v>651</v>
      </c>
      <c r="H38" s="1179"/>
      <c r="K38" s="504"/>
      <c r="L38" s="504"/>
      <c r="M38" s="504"/>
      <c r="N38" s="504"/>
      <c r="O38" s="504"/>
      <c r="P38" s="504"/>
    </row>
    <row r="39" spans="1:16" ht="13.65" hidden="1" customHeight="1">
      <c r="A39" s="526"/>
      <c r="B39" s="551"/>
      <c r="C39" s="546"/>
      <c r="D39" s="1179"/>
      <c r="E39" s="309"/>
      <c r="F39" s="309"/>
      <c r="G39" s="1179"/>
      <c r="H39" s="1179"/>
      <c r="K39" s="504"/>
      <c r="L39" s="504"/>
      <c r="M39" s="504"/>
      <c r="N39" s="504"/>
      <c r="O39" s="504"/>
      <c r="P39" s="504"/>
    </row>
    <row r="40" spans="1:16" ht="14.4" customHeight="1">
      <c r="A40" s="526"/>
      <c r="B40" s="545">
        <v>48</v>
      </c>
      <c r="C40" s="534" t="s">
        <v>15</v>
      </c>
      <c r="D40" s="1179"/>
      <c r="E40" s="309"/>
      <c r="F40" s="309"/>
      <c r="G40" s="1179"/>
      <c r="H40" s="1179"/>
      <c r="K40" s="504"/>
      <c r="L40" s="504"/>
      <c r="M40" s="504"/>
      <c r="N40" s="504"/>
      <c r="O40" s="504"/>
      <c r="P40" s="504"/>
    </row>
    <row r="41" spans="1:16" ht="14.4" customHeight="1">
      <c r="A41" s="526"/>
      <c r="B41" s="553" t="s">
        <v>801</v>
      </c>
      <c r="C41" s="534" t="s">
        <v>800</v>
      </c>
      <c r="D41" s="1179"/>
      <c r="E41" s="308"/>
      <c r="F41" s="309"/>
      <c r="G41" s="1179">
        <v>1</v>
      </c>
      <c r="H41" s="1179"/>
      <c r="K41" s="504"/>
      <c r="L41" s="504"/>
      <c r="M41" s="504"/>
      <c r="N41" s="504"/>
      <c r="O41" s="504"/>
      <c r="P41" s="504"/>
    </row>
    <row r="42" spans="1:16" ht="14.4" customHeight="1">
      <c r="A42" s="526" t="s">
        <v>51</v>
      </c>
      <c r="B42" s="545">
        <v>48</v>
      </c>
      <c r="C42" s="534" t="s">
        <v>15</v>
      </c>
      <c r="D42" s="1179"/>
      <c r="E42" s="310"/>
      <c r="F42" s="311"/>
      <c r="G42" s="1185">
        <f>G41</f>
        <v>1</v>
      </c>
      <c r="H42" s="1179"/>
      <c r="K42" s="504"/>
      <c r="L42" s="504"/>
      <c r="M42" s="504"/>
      <c r="N42" s="504"/>
      <c r="O42" s="504"/>
      <c r="P42" s="504"/>
    </row>
    <row r="43" spans="1:16" ht="14.4" customHeight="1">
      <c r="A43" s="526" t="s">
        <v>51</v>
      </c>
      <c r="B43" s="551">
        <v>42</v>
      </c>
      <c r="C43" s="546" t="s">
        <v>796</v>
      </c>
      <c r="D43" s="1179"/>
      <c r="E43" s="310"/>
      <c r="F43" s="311"/>
      <c r="G43" s="1185">
        <f t="shared" ref="G43" si="6">G41+G38</f>
        <v>652</v>
      </c>
      <c r="H43" s="1179"/>
      <c r="K43" s="504"/>
      <c r="L43" s="504"/>
      <c r="M43" s="504"/>
      <c r="N43" s="504"/>
      <c r="O43" s="504"/>
      <c r="P43" s="504"/>
    </row>
    <row r="44" spans="1:16" ht="14.4" customHeight="1">
      <c r="A44" s="526" t="s">
        <v>51</v>
      </c>
      <c r="B44" s="1181">
        <v>2.105</v>
      </c>
      <c r="C44" s="532" t="s">
        <v>257</v>
      </c>
      <c r="D44" s="1179"/>
      <c r="E44" s="307"/>
      <c r="F44" s="312"/>
      <c r="G44" s="1184">
        <f t="shared" ref="G44:G46" si="7">G43</f>
        <v>652</v>
      </c>
      <c r="H44" s="1179"/>
      <c r="K44" s="504"/>
      <c r="L44" s="504"/>
      <c r="M44" s="504"/>
      <c r="N44" s="504"/>
      <c r="O44" s="504"/>
      <c r="P44" s="504"/>
    </row>
    <row r="45" spans="1:16" ht="14.4" customHeight="1">
      <c r="A45" s="526" t="s">
        <v>51</v>
      </c>
      <c r="B45" s="535">
        <v>2</v>
      </c>
      <c r="C45" s="534" t="s">
        <v>236</v>
      </c>
      <c r="D45" s="1179"/>
      <c r="E45" s="310"/>
      <c r="F45" s="311"/>
      <c r="G45" s="1185">
        <f t="shared" si="7"/>
        <v>652</v>
      </c>
      <c r="H45" s="1179"/>
      <c r="K45" s="504"/>
      <c r="L45" s="504"/>
      <c r="M45" s="504"/>
      <c r="N45" s="504"/>
      <c r="O45" s="504"/>
      <c r="P45" s="504"/>
    </row>
    <row r="46" spans="1:16" ht="14.4" customHeight="1">
      <c r="A46" s="526" t="s">
        <v>51</v>
      </c>
      <c r="B46" s="533">
        <v>2215</v>
      </c>
      <c r="C46" s="532" t="s">
        <v>158</v>
      </c>
      <c r="D46" s="1179"/>
      <c r="E46" s="307"/>
      <c r="F46" s="312"/>
      <c r="G46" s="1184">
        <f t="shared" si="7"/>
        <v>652</v>
      </c>
      <c r="H46" s="1179"/>
      <c r="K46" s="504"/>
      <c r="L46" s="504"/>
      <c r="M46" s="504"/>
      <c r="N46" s="504"/>
      <c r="O46" s="504"/>
      <c r="P46" s="504"/>
    </row>
    <row r="47" spans="1:16" ht="14.4" customHeight="1">
      <c r="A47" s="526"/>
      <c r="B47" s="533"/>
      <c r="C47" s="532"/>
      <c r="D47" s="1187"/>
      <c r="E47" s="309"/>
      <c r="F47" s="309"/>
      <c r="G47" s="1179"/>
      <c r="H47" s="1179"/>
      <c r="K47" s="504"/>
      <c r="L47" s="504"/>
      <c r="M47" s="504"/>
      <c r="N47" s="504"/>
      <c r="O47" s="504"/>
      <c r="P47" s="504"/>
    </row>
    <row r="48" spans="1:16" ht="14.4" customHeight="1">
      <c r="A48" s="526" t="s">
        <v>56</v>
      </c>
      <c r="B48" s="533">
        <v>2217</v>
      </c>
      <c r="C48" s="532" t="s">
        <v>285</v>
      </c>
      <c r="D48" s="1182"/>
      <c r="E48" s="859"/>
      <c r="F48" s="859"/>
      <c r="G48" s="1180"/>
      <c r="H48" s="1180"/>
      <c r="K48" s="504"/>
      <c r="L48" s="504"/>
      <c r="M48" s="504"/>
      <c r="N48" s="504"/>
      <c r="O48" s="504"/>
      <c r="P48" s="504"/>
    </row>
    <row r="49" spans="1:16" s="509" customFormat="1" ht="14.4" customHeight="1">
      <c r="A49" s="526"/>
      <c r="B49" s="535">
        <v>1</v>
      </c>
      <c r="C49" s="534" t="s">
        <v>286</v>
      </c>
      <c r="D49" s="1182"/>
      <c r="E49" s="324"/>
      <c r="F49" s="324"/>
      <c r="G49" s="1182"/>
      <c r="H49" s="1182"/>
      <c r="I49" s="510"/>
      <c r="J49" s="510"/>
    </row>
    <row r="50" spans="1:16" ht="14.4" customHeight="1">
      <c r="A50" s="526"/>
      <c r="B50" s="1181">
        <v>1.0529999999999999</v>
      </c>
      <c r="C50" s="532" t="s">
        <v>114</v>
      </c>
      <c r="D50" s="1179"/>
      <c r="E50" s="309"/>
      <c r="F50" s="309"/>
      <c r="G50" s="1179"/>
      <c r="H50" s="1179"/>
      <c r="K50" s="504"/>
      <c r="L50" s="504"/>
      <c r="M50" s="504"/>
      <c r="N50" s="504"/>
      <c r="O50" s="504"/>
      <c r="P50" s="504"/>
    </row>
    <row r="51" spans="1:16" ht="14.4" customHeight="1">
      <c r="A51" s="526"/>
      <c r="B51" s="551">
        <v>44</v>
      </c>
      <c r="C51" s="534" t="s">
        <v>59</v>
      </c>
      <c r="D51" s="1179"/>
      <c r="E51" s="309"/>
      <c r="F51" s="309"/>
      <c r="G51" s="1179"/>
      <c r="H51" s="1179"/>
      <c r="K51" s="504"/>
      <c r="L51" s="504"/>
      <c r="M51" s="504"/>
      <c r="N51" s="504"/>
      <c r="O51" s="504"/>
      <c r="P51" s="504"/>
    </row>
    <row r="52" spans="1:16" ht="14.4" customHeight="1">
      <c r="A52" s="526"/>
      <c r="B52" s="1188" t="s">
        <v>802</v>
      </c>
      <c r="C52" s="526" t="s">
        <v>803</v>
      </c>
      <c r="D52" s="1179"/>
      <c r="E52" s="310"/>
      <c r="F52" s="311"/>
      <c r="G52" s="1185">
        <v>1000</v>
      </c>
      <c r="H52" s="1179" t="s">
        <v>303</v>
      </c>
      <c r="K52" s="504"/>
      <c r="L52" s="504"/>
      <c r="M52" s="504"/>
      <c r="N52" s="504"/>
      <c r="O52" s="504"/>
      <c r="P52" s="504"/>
    </row>
    <row r="53" spans="1:16" ht="14.4" customHeight="1">
      <c r="A53" s="526" t="s">
        <v>51</v>
      </c>
      <c r="B53" s="1181">
        <v>1.0529999999999999</v>
      </c>
      <c r="C53" s="532" t="s">
        <v>114</v>
      </c>
      <c r="D53" s="1179"/>
      <c r="E53" s="310"/>
      <c r="F53" s="311"/>
      <c r="G53" s="1185">
        <f t="shared" ref="G53" si="8">G52</f>
        <v>1000</v>
      </c>
      <c r="H53" s="1179"/>
      <c r="K53" s="504"/>
      <c r="L53" s="504"/>
      <c r="M53" s="504"/>
      <c r="N53" s="504"/>
      <c r="O53" s="504"/>
      <c r="P53" s="504"/>
    </row>
    <row r="54" spans="1:16" ht="14.4" customHeight="1">
      <c r="A54" s="526"/>
      <c r="B54" s="1181"/>
      <c r="C54" s="532"/>
      <c r="D54" s="1179"/>
      <c r="E54" s="309"/>
      <c r="F54" s="309"/>
      <c r="G54" s="1179"/>
      <c r="H54" s="1179"/>
      <c r="K54" s="504"/>
      <c r="L54" s="504"/>
      <c r="M54" s="504"/>
      <c r="N54" s="504"/>
      <c r="O54" s="504"/>
      <c r="P54" s="504"/>
    </row>
    <row r="55" spans="1:16" ht="14.4" customHeight="1">
      <c r="A55" s="526"/>
      <c r="B55" s="536">
        <v>1.8</v>
      </c>
      <c r="C55" s="532" t="s">
        <v>17</v>
      </c>
      <c r="D55" s="1179"/>
      <c r="E55" s="309"/>
      <c r="F55" s="309"/>
      <c r="G55" s="1179"/>
      <c r="H55" s="1179"/>
      <c r="K55" s="504"/>
      <c r="L55" s="504"/>
      <c r="M55" s="504"/>
      <c r="N55" s="504"/>
      <c r="O55" s="504"/>
      <c r="P55" s="504"/>
    </row>
    <row r="56" spans="1:16" ht="14.4" customHeight="1">
      <c r="A56" s="526"/>
      <c r="B56" s="551">
        <v>62</v>
      </c>
      <c r="C56" s="534" t="s">
        <v>287</v>
      </c>
      <c r="D56" s="1179"/>
      <c r="E56" s="309"/>
      <c r="F56" s="309"/>
      <c r="G56" s="1179"/>
      <c r="H56" s="1179"/>
      <c r="K56" s="504"/>
      <c r="L56" s="504"/>
      <c r="M56" s="504"/>
      <c r="N56" s="504"/>
      <c r="O56" s="504"/>
      <c r="P56" s="504"/>
    </row>
    <row r="57" spans="1:16" ht="14.4" customHeight="1">
      <c r="A57" s="526"/>
      <c r="B57" s="551">
        <v>44</v>
      </c>
      <c r="C57" s="534" t="s">
        <v>59</v>
      </c>
      <c r="D57" s="1179"/>
      <c r="E57" s="309"/>
      <c r="F57" s="309"/>
      <c r="G57" s="1179"/>
      <c r="H57" s="1179"/>
      <c r="K57" s="504"/>
      <c r="L57" s="504"/>
      <c r="M57" s="504"/>
      <c r="N57" s="504"/>
      <c r="O57" s="504"/>
      <c r="P57" s="504"/>
    </row>
    <row r="58" spans="1:16" ht="14.4" customHeight="1">
      <c r="A58" s="526"/>
      <c r="B58" s="553" t="s">
        <v>804</v>
      </c>
      <c r="C58" s="534" t="s">
        <v>119</v>
      </c>
      <c r="D58" s="309"/>
      <c r="E58" s="285"/>
      <c r="F58" s="309"/>
      <c r="G58" s="308">
        <v>13000</v>
      </c>
      <c r="H58" s="308" t="s">
        <v>305</v>
      </c>
      <c r="K58" s="504"/>
      <c r="L58" s="504"/>
      <c r="M58" s="504"/>
      <c r="N58" s="504"/>
      <c r="O58" s="504"/>
      <c r="P58" s="504"/>
    </row>
    <row r="59" spans="1:16" ht="14.4" customHeight="1">
      <c r="A59" s="544"/>
      <c r="B59" s="556" t="s">
        <v>288</v>
      </c>
      <c r="C59" s="675" t="s">
        <v>289</v>
      </c>
      <c r="D59" s="309"/>
      <c r="E59" s="308"/>
      <c r="F59" s="309"/>
      <c r="G59" s="308">
        <v>25000</v>
      </c>
      <c r="H59" s="309"/>
      <c r="K59" s="504"/>
      <c r="L59" s="504"/>
      <c r="M59" s="504"/>
      <c r="N59" s="504"/>
      <c r="O59" s="504"/>
      <c r="P59" s="504"/>
    </row>
    <row r="60" spans="1:16" ht="14.4" customHeight="1">
      <c r="A60" s="526" t="s">
        <v>51</v>
      </c>
      <c r="B60" s="551">
        <v>62</v>
      </c>
      <c r="C60" s="534" t="s">
        <v>287</v>
      </c>
      <c r="D60" s="309"/>
      <c r="E60" s="307"/>
      <c r="F60" s="312"/>
      <c r="G60" s="307">
        <f>SUM(G58:G59)</f>
        <v>38000</v>
      </c>
      <c r="H60" s="308"/>
      <c r="K60" s="504"/>
      <c r="L60" s="504"/>
      <c r="M60" s="504"/>
      <c r="N60" s="504"/>
      <c r="O60" s="504"/>
      <c r="P60" s="504"/>
    </row>
    <row r="61" spans="1:16" ht="14.4" customHeight="1">
      <c r="A61" s="526" t="s">
        <v>51</v>
      </c>
      <c r="B61" s="536">
        <v>1.8</v>
      </c>
      <c r="C61" s="532" t="s">
        <v>17</v>
      </c>
      <c r="D61" s="309"/>
      <c r="E61" s="305"/>
      <c r="F61" s="306"/>
      <c r="G61" s="305">
        <f t="shared" ref="G61" si="9">G60</f>
        <v>38000</v>
      </c>
      <c r="H61" s="305"/>
      <c r="K61" s="504"/>
      <c r="L61" s="504"/>
      <c r="M61" s="504"/>
      <c r="N61" s="504"/>
      <c r="O61" s="504"/>
      <c r="P61" s="504"/>
    </row>
    <row r="62" spans="1:16" ht="14.4" customHeight="1">
      <c r="A62" s="526" t="s">
        <v>51</v>
      </c>
      <c r="B62" s="535">
        <v>1</v>
      </c>
      <c r="C62" s="534" t="s">
        <v>286</v>
      </c>
      <c r="D62" s="1179"/>
      <c r="E62" s="307"/>
      <c r="F62" s="307"/>
      <c r="G62" s="307">
        <f t="shared" ref="G62" si="10">G61+G53</f>
        <v>39000</v>
      </c>
      <c r="H62" s="1179"/>
      <c r="K62" s="504"/>
      <c r="L62" s="504"/>
      <c r="M62" s="504"/>
      <c r="N62" s="504"/>
      <c r="O62" s="504"/>
      <c r="P62" s="504"/>
    </row>
    <row r="63" spans="1:16" ht="14.4" customHeight="1">
      <c r="A63" s="526"/>
      <c r="B63" s="535"/>
      <c r="C63" s="534"/>
      <c r="D63" s="1179"/>
      <c r="E63" s="309"/>
      <c r="F63" s="309"/>
      <c r="G63" s="1179"/>
      <c r="H63" s="1179"/>
      <c r="K63" s="504"/>
      <c r="L63" s="504"/>
      <c r="M63" s="504"/>
      <c r="N63" s="504"/>
      <c r="O63" s="504"/>
      <c r="P63" s="504"/>
    </row>
    <row r="64" spans="1:16" ht="14.4" customHeight="1">
      <c r="A64" s="526"/>
      <c r="B64" s="535">
        <v>5</v>
      </c>
      <c r="C64" s="534" t="s">
        <v>290</v>
      </c>
      <c r="D64" s="1182"/>
      <c r="E64" s="859"/>
      <c r="F64" s="859"/>
      <c r="G64" s="1180"/>
      <c r="H64" s="1180"/>
      <c r="K64" s="504"/>
      <c r="L64" s="504"/>
      <c r="M64" s="504"/>
      <c r="N64" s="504"/>
      <c r="O64" s="504"/>
      <c r="P64" s="504"/>
    </row>
    <row r="65" spans="1:16" ht="14.4" customHeight="1">
      <c r="A65" s="526"/>
      <c r="B65" s="536">
        <v>5.0510000000000002</v>
      </c>
      <c r="C65" s="532" t="s">
        <v>45</v>
      </c>
      <c r="D65" s="1182"/>
      <c r="E65" s="324"/>
      <c r="F65" s="324"/>
      <c r="G65" s="1182"/>
      <c r="H65" s="1182"/>
      <c r="K65" s="504"/>
      <c r="L65" s="504"/>
      <c r="M65" s="504"/>
      <c r="N65" s="504"/>
      <c r="O65" s="504"/>
      <c r="P65" s="504"/>
    </row>
    <row r="66" spans="1:16" ht="14.4" customHeight="1">
      <c r="A66" s="526"/>
      <c r="B66" s="545">
        <v>48</v>
      </c>
      <c r="C66" s="534" t="s">
        <v>15</v>
      </c>
      <c r="D66" s="308"/>
      <c r="E66" s="309"/>
      <c r="F66" s="309"/>
      <c r="G66" s="1179"/>
      <c r="H66" s="1179"/>
      <c r="K66" s="504"/>
      <c r="L66" s="504"/>
      <c r="M66" s="504"/>
      <c r="N66" s="504"/>
      <c r="O66" s="504"/>
      <c r="P66" s="504"/>
    </row>
    <row r="67" spans="1:16" ht="14.4" customHeight="1">
      <c r="A67" s="526"/>
      <c r="B67" s="553" t="s">
        <v>805</v>
      </c>
      <c r="C67" s="534" t="s">
        <v>806</v>
      </c>
      <c r="D67" s="309"/>
      <c r="E67" s="310"/>
      <c r="F67" s="311"/>
      <c r="G67" s="310">
        <v>5000</v>
      </c>
      <c r="H67" s="309" t="s">
        <v>315</v>
      </c>
      <c r="K67" s="504"/>
      <c r="L67" s="504"/>
      <c r="M67" s="504"/>
      <c r="N67" s="504"/>
      <c r="O67" s="504"/>
      <c r="P67" s="504"/>
    </row>
    <row r="68" spans="1:16" ht="14.4" customHeight="1">
      <c r="A68" s="526" t="s">
        <v>51</v>
      </c>
      <c r="B68" s="545">
        <v>48</v>
      </c>
      <c r="C68" s="534" t="s">
        <v>15</v>
      </c>
      <c r="D68" s="309"/>
      <c r="E68" s="310"/>
      <c r="F68" s="311"/>
      <c r="G68" s="310">
        <f>SUM(G67:G67)</f>
        <v>5000</v>
      </c>
      <c r="H68" s="309"/>
      <c r="K68" s="504"/>
      <c r="L68" s="504"/>
      <c r="M68" s="504"/>
      <c r="N68" s="504"/>
      <c r="O68" s="504"/>
      <c r="P68" s="504"/>
    </row>
    <row r="69" spans="1:16" ht="14.4" customHeight="1">
      <c r="A69" s="526" t="s">
        <v>51</v>
      </c>
      <c r="B69" s="536">
        <v>5.0510000000000002</v>
      </c>
      <c r="C69" s="532" t="s">
        <v>45</v>
      </c>
      <c r="D69" s="309"/>
      <c r="E69" s="310"/>
      <c r="F69" s="310"/>
      <c r="G69" s="310">
        <f>G68</f>
        <v>5000</v>
      </c>
      <c r="H69" s="308"/>
      <c r="K69" s="504"/>
      <c r="L69" s="504"/>
      <c r="M69" s="504"/>
      <c r="N69" s="504"/>
      <c r="O69" s="504"/>
      <c r="P69" s="504"/>
    </row>
    <row r="70" spans="1:16" ht="14.4" customHeight="1">
      <c r="A70" s="526"/>
      <c r="B70" s="536"/>
      <c r="C70" s="532"/>
      <c r="D70" s="1179"/>
      <c r="E70" s="309"/>
      <c r="F70" s="309"/>
      <c r="G70" s="1179"/>
      <c r="H70" s="1179"/>
      <c r="K70" s="504"/>
      <c r="L70" s="504"/>
      <c r="M70" s="504"/>
      <c r="N70" s="504"/>
      <c r="O70" s="504"/>
      <c r="P70" s="504"/>
    </row>
    <row r="71" spans="1:16" ht="14.4" customHeight="1">
      <c r="A71" s="526"/>
      <c r="B71" s="536">
        <v>5.0529999999999999</v>
      </c>
      <c r="C71" s="532" t="s">
        <v>114</v>
      </c>
      <c r="D71" s="1179"/>
      <c r="E71" s="309"/>
      <c r="F71" s="309"/>
      <c r="G71" s="1179"/>
      <c r="H71" s="1179"/>
      <c r="K71" s="504"/>
      <c r="L71" s="504"/>
      <c r="M71" s="504"/>
      <c r="N71" s="504"/>
      <c r="O71" s="504"/>
      <c r="P71" s="504"/>
    </row>
    <row r="72" spans="1:16" ht="14.4" customHeight="1">
      <c r="A72" s="526"/>
      <c r="B72" s="1189">
        <v>45</v>
      </c>
      <c r="C72" s="534" t="s">
        <v>12</v>
      </c>
      <c r="D72" s="1179"/>
      <c r="E72" s="309"/>
      <c r="F72" s="309"/>
      <c r="G72" s="1179"/>
      <c r="H72" s="1179"/>
      <c r="K72" s="504"/>
      <c r="L72" s="504"/>
      <c r="M72" s="504"/>
      <c r="N72" s="504"/>
      <c r="O72" s="504"/>
      <c r="P72" s="504"/>
    </row>
    <row r="73" spans="1:16" ht="14.4" customHeight="1">
      <c r="A73" s="526"/>
      <c r="B73" s="1188" t="s">
        <v>291</v>
      </c>
      <c r="C73" s="534" t="s">
        <v>807</v>
      </c>
      <c r="D73" s="1179"/>
      <c r="E73" s="310"/>
      <c r="F73" s="311"/>
      <c r="G73" s="1185">
        <v>300</v>
      </c>
      <c r="H73" s="1179"/>
      <c r="K73" s="504"/>
      <c r="L73" s="504"/>
      <c r="M73" s="504"/>
      <c r="N73" s="504"/>
      <c r="O73" s="504"/>
      <c r="P73" s="504"/>
    </row>
    <row r="74" spans="1:16" ht="14.4" customHeight="1">
      <c r="A74" s="526" t="s">
        <v>51</v>
      </c>
      <c r="B74" s="1189">
        <v>45</v>
      </c>
      <c r="C74" s="534" t="s">
        <v>12</v>
      </c>
      <c r="D74" s="1179"/>
      <c r="E74" s="310"/>
      <c r="F74" s="310"/>
      <c r="G74" s="310">
        <f>G73</f>
        <v>300</v>
      </c>
      <c r="H74" s="1179"/>
      <c r="K74" s="504"/>
      <c r="L74" s="504"/>
      <c r="M74" s="504"/>
      <c r="N74" s="504"/>
      <c r="O74" s="504"/>
      <c r="P74" s="504"/>
    </row>
    <row r="75" spans="1:16" ht="14.4" customHeight="1">
      <c r="A75" s="526" t="s">
        <v>51</v>
      </c>
      <c r="B75" s="536">
        <v>5.0529999999999999</v>
      </c>
      <c r="C75" s="532" t="s">
        <v>114</v>
      </c>
      <c r="D75" s="1179"/>
      <c r="E75" s="307"/>
      <c r="F75" s="307"/>
      <c r="G75" s="307">
        <f t="shared" ref="G75" si="11">G74</f>
        <v>300</v>
      </c>
      <c r="H75" s="1179"/>
      <c r="K75" s="504"/>
      <c r="L75" s="504"/>
      <c r="M75" s="504"/>
      <c r="N75" s="504"/>
      <c r="O75" s="504"/>
      <c r="P75" s="504"/>
    </row>
    <row r="76" spans="1:16" ht="14.4" customHeight="1">
      <c r="A76" s="1171" t="s">
        <v>51</v>
      </c>
      <c r="B76" s="1196">
        <v>5</v>
      </c>
      <c r="C76" s="783" t="s">
        <v>290</v>
      </c>
      <c r="D76" s="1185"/>
      <c r="E76" s="307"/>
      <c r="F76" s="307"/>
      <c r="G76" s="307">
        <f t="shared" ref="G76" si="12">G69+G75</f>
        <v>5300</v>
      </c>
      <c r="H76" s="1179"/>
      <c r="K76" s="504"/>
      <c r="L76" s="504"/>
      <c r="M76" s="504"/>
      <c r="N76" s="504"/>
      <c r="O76" s="504"/>
      <c r="P76" s="504"/>
    </row>
    <row r="77" spans="1:16" ht="14.4" hidden="1" customHeight="1">
      <c r="A77" s="526"/>
      <c r="B77" s="535"/>
      <c r="C77" s="534"/>
      <c r="D77" s="1179"/>
      <c r="E77" s="309"/>
      <c r="F77" s="309"/>
      <c r="G77" s="1179"/>
      <c r="H77" s="1179"/>
      <c r="K77" s="504"/>
      <c r="L77" s="504"/>
      <c r="M77" s="504"/>
      <c r="N77" s="504"/>
      <c r="O77" s="504"/>
      <c r="P77" s="504"/>
    </row>
    <row r="78" spans="1:16" ht="14.4" customHeight="1">
      <c r="A78" s="526"/>
      <c r="B78" s="526">
        <v>80</v>
      </c>
      <c r="C78" s="534" t="s">
        <v>43</v>
      </c>
      <c r="D78" s="1182"/>
      <c r="E78" s="324"/>
      <c r="F78" s="324"/>
      <c r="G78" s="1182"/>
      <c r="H78" s="1182"/>
      <c r="K78" s="504"/>
      <c r="L78" s="504"/>
      <c r="M78" s="504"/>
      <c r="N78" s="504"/>
      <c r="O78" s="504"/>
      <c r="P78" s="504"/>
    </row>
    <row r="79" spans="1:16" ht="13.65" customHeight="1">
      <c r="A79" s="526"/>
      <c r="B79" s="536">
        <v>80.001000000000005</v>
      </c>
      <c r="C79" s="532" t="s">
        <v>31</v>
      </c>
      <c r="D79" s="1182"/>
      <c r="E79" s="324"/>
      <c r="F79" s="324"/>
      <c r="G79" s="1182"/>
      <c r="H79" s="1180"/>
      <c r="K79" s="504"/>
      <c r="L79" s="504"/>
      <c r="M79" s="504"/>
      <c r="N79" s="504"/>
      <c r="O79" s="504"/>
      <c r="P79" s="504"/>
    </row>
    <row r="80" spans="1:16">
      <c r="A80" s="526"/>
      <c r="B80" s="1190">
        <v>44</v>
      </c>
      <c r="C80" s="534" t="s">
        <v>59</v>
      </c>
      <c r="D80" s="1182"/>
      <c r="E80" s="324"/>
      <c r="F80" s="324"/>
      <c r="G80" s="1182"/>
      <c r="H80" s="1182"/>
      <c r="K80" s="504"/>
      <c r="L80" s="504"/>
      <c r="M80" s="504"/>
      <c r="N80" s="504"/>
      <c r="O80" s="504"/>
      <c r="P80" s="504"/>
    </row>
    <row r="81" spans="1:16">
      <c r="A81" s="526"/>
      <c r="B81" s="553" t="s">
        <v>405</v>
      </c>
      <c r="C81" s="534" t="s">
        <v>100</v>
      </c>
      <c r="D81" s="1179"/>
      <c r="E81" s="308"/>
      <c r="F81" s="309"/>
      <c r="G81" s="1179">
        <v>625</v>
      </c>
      <c r="H81" s="1179"/>
      <c r="K81" s="504"/>
      <c r="L81" s="504"/>
      <c r="M81" s="504"/>
      <c r="N81" s="504"/>
      <c r="O81" s="504"/>
      <c r="P81" s="504"/>
    </row>
    <row r="82" spans="1:16">
      <c r="A82" s="526"/>
      <c r="B82" s="553" t="s">
        <v>654</v>
      </c>
      <c r="C82" s="534" t="s">
        <v>67</v>
      </c>
      <c r="D82" s="1179"/>
      <c r="E82" s="305"/>
      <c r="F82" s="306"/>
      <c r="G82" s="1183">
        <v>500</v>
      </c>
      <c r="H82" s="1183"/>
      <c r="K82" s="504"/>
      <c r="L82" s="504"/>
      <c r="M82" s="504"/>
      <c r="N82" s="504"/>
      <c r="O82" s="504"/>
      <c r="P82" s="504"/>
    </row>
    <row r="83" spans="1:16">
      <c r="A83" s="526" t="s">
        <v>51</v>
      </c>
      <c r="B83" s="1190">
        <v>44</v>
      </c>
      <c r="C83" s="534" t="s">
        <v>59</v>
      </c>
      <c r="D83" s="308"/>
      <c r="E83" s="307"/>
      <c r="F83" s="312"/>
      <c r="G83" s="307">
        <f>SUM(G81:G82)</f>
        <v>1125</v>
      </c>
      <c r="H83" s="308"/>
      <c r="K83" s="504"/>
      <c r="L83" s="504"/>
      <c r="M83" s="504"/>
      <c r="N83" s="504"/>
      <c r="O83" s="504"/>
      <c r="P83" s="504"/>
    </row>
    <row r="84" spans="1:16">
      <c r="A84" s="526" t="s">
        <v>51</v>
      </c>
      <c r="B84" s="536">
        <v>80.001000000000005</v>
      </c>
      <c r="C84" s="532" t="s">
        <v>31</v>
      </c>
      <c r="D84" s="1179"/>
      <c r="E84" s="307"/>
      <c r="F84" s="307"/>
      <c r="G84" s="307">
        <f t="shared" ref="G84" si="13">G83</f>
        <v>1125</v>
      </c>
      <c r="H84" s="1179"/>
      <c r="K84" s="504"/>
      <c r="L84" s="504"/>
      <c r="M84" s="504"/>
      <c r="N84" s="504"/>
      <c r="O84" s="504"/>
      <c r="P84" s="504"/>
    </row>
    <row r="85" spans="1:16">
      <c r="A85" s="526"/>
      <c r="B85" s="536"/>
      <c r="C85" s="532"/>
      <c r="D85" s="1179"/>
      <c r="E85" s="309"/>
      <c r="F85" s="309"/>
      <c r="G85" s="1179"/>
      <c r="H85" s="1179"/>
      <c r="K85" s="504"/>
      <c r="L85" s="504"/>
      <c r="M85" s="504"/>
      <c r="N85" s="504"/>
      <c r="O85" s="504"/>
      <c r="P85" s="504"/>
    </row>
    <row r="86" spans="1:16" ht="13.95" customHeight="1">
      <c r="A86" s="526"/>
      <c r="B86" s="536">
        <v>80.8</v>
      </c>
      <c r="C86" s="532" t="s">
        <v>17</v>
      </c>
      <c r="D86" s="1179"/>
      <c r="E86" s="309"/>
      <c r="F86" s="309"/>
      <c r="G86" s="1179"/>
      <c r="H86" s="1179"/>
      <c r="K86" s="504"/>
      <c r="L86" s="504"/>
      <c r="M86" s="504"/>
      <c r="N86" s="504"/>
      <c r="O86" s="504"/>
      <c r="P86" s="504"/>
    </row>
    <row r="87" spans="1:16" ht="13.95" customHeight="1">
      <c r="A87" s="526"/>
      <c r="B87" s="551">
        <v>61</v>
      </c>
      <c r="C87" s="534" t="s">
        <v>808</v>
      </c>
      <c r="D87" s="1179"/>
      <c r="E87" s="306"/>
      <c r="F87" s="306"/>
      <c r="G87" s="1183"/>
      <c r="H87" s="1183"/>
      <c r="K87" s="504"/>
      <c r="L87" s="504"/>
      <c r="M87" s="504"/>
      <c r="N87" s="504"/>
      <c r="O87" s="504"/>
      <c r="P87" s="504"/>
    </row>
    <row r="88" spans="1:16" ht="13.95" customHeight="1">
      <c r="A88" s="526"/>
      <c r="B88" s="551">
        <v>45</v>
      </c>
      <c r="C88" s="546" t="s">
        <v>12</v>
      </c>
      <c r="D88" s="1179"/>
      <c r="E88" s="306"/>
      <c r="F88" s="306"/>
      <c r="G88" s="1183"/>
      <c r="H88" s="1183"/>
      <c r="K88" s="504"/>
      <c r="L88" s="504"/>
      <c r="M88" s="504"/>
      <c r="N88" s="504"/>
      <c r="O88" s="504"/>
      <c r="P88" s="504"/>
    </row>
    <row r="89" spans="1:16" ht="13.95" customHeight="1">
      <c r="A89" s="526"/>
      <c r="B89" s="553" t="s">
        <v>402</v>
      </c>
      <c r="C89" s="534" t="s">
        <v>101</v>
      </c>
      <c r="D89" s="309"/>
      <c r="E89" s="308"/>
      <c r="F89" s="309"/>
      <c r="G89" s="308">
        <v>175</v>
      </c>
      <c r="H89" s="308"/>
      <c r="K89" s="504"/>
      <c r="L89" s="504"/>
      <c r="M89" s="504"/>
      <c r="N89" s="504"/>
      <c r="O89" s="504"/>
      <c r="P89" s="504"/>
    </row>
    <row r="90" spans="1:16" ht="13.95" customHeight="1">
      <c r="A90" s="526"/>
      <c r="B90" s="553" t="s">
        <v>809</v>
      </c>
      <c r="C90" s="534" t="s">
        <v>67</v>
      </c>
      <c r="D90" s="309"/>
      <c r="E90" s="305"/>
      <c r="F90" s="306"/>
      <c r="G90" s="305">
        <v>125</v>
      </c>
      <c r="H90" s="305"/>
      <c r="K90" s="504"/>
      <c r="L90" s="504"/>
      <c r="M90" s="504"/>
      <c r="N90" s="504"/>
      <c r="O90" s="504"/>
      <c r="P90" s="504"/>
    </row>
    <row r="91" spans="1:16" ht="13.95" customHeight="1">
      <c r="A91" s="526" t="s">
        <v>51</v>
      </c>
      <c r="B91" s="551">
        <v>45</v>
      </c>
      <c r="C91" s="546" t="s">
        <v>12</v>
      </c>
      <c r="D91" s="1179"/>
      <c r="E91" s="307"/>
      <c r="F91" s="312"/>
      <c r="G91" s="1184">
        <f t="shared" ref="G91" si="14">SUM(G87:G90)</f>
        <v>300</v>
      </c>
      <c r="H91" s="1179"/>
      <c r="K91" s="504"/>
      <c r="L91" s="504"/>
      <c r="M91" s="504"/>
      <c r="N91" s="504"/>
      <c r="O91" s="504"/>
      <c r="P91" s="504"/>
    </row>
    <row r="92" spans="1:16" ht="13.95" customHeight="1">
      <c r="A92" s="526"/>
      <c r="B92" s="553"/>
      <c r="C92" s="534"/>
      <c r="D92" s="1179"/>
      <c r="E92" s="309"/>
      <c r="F92" s="309"/>
      <c r="G92" s="1179"/>
      <c r="H92" s="1179"/>
      <c r="K92" s="504"/>
      <c r="L92" s="504"/>
      <c r="M92" s="504"/>
      <c r="N92" s="504"/>
      <c r="O92" s="504"/>
      <c r="P92" s="504"/>
    </row>
    <row r="93" spans="1:16" ht="13.95" customHeight="1">
      <c r="A93" s="526"/>
      <c r="B93" s="1191">
        <v>48</v>
      </c>
      <c r="C93" s="546" t="s">
        <v>15</v>
      </c>
      <c r="D93" s="1179"/>
      <c r="E93" s="309"/>
      <c r="F93" s="309"/>
      <c r="G93" s="1179"/>
      <c r="H93" s="1179"/>
      <c r="K93" s="504"/>
      <c r="L93" s="504"/>
      <c r="M93" s="504"/>
      <c r="N93" s="504"/>
      <c r="O93" s="504"/>
      <c r="P93" s="504"/>
    </row>
    <row r="94" spans="1:16" ht="13.95" customHeight="1">
      <c r="A94" s="526"/>
      <c r="B94" s="553" t="s">
        <v>810</v>
      </c>
      <c r="C94" s="534" t="s">
        <v>67</v>
      </c>
      <c r="D94" s="309"/>
      <c r="E94" s="310"/>
      <c r="F94" s="311"/>
      <c r="G94" s="310">
        <v>75</v>
      </c>
      <c r="H94" s="308"/>
      <c r="K94" s="504"/>
      <c r="L94" s="504"/>
      <c r="M94" s="504"/>
      <c r="N94" s="504"/>
      <c r="O94" s="504"/>
      <c r="P94" s="504"/>
    </row>
    <row r="95" spans="1:16" ht="13.95" customHeight="1">
      <c r="A95" s="526" t="s">
        <v>51</v>
      </c>
      <c r="B95" s="1191">
        <v>48</v>
      </c>
      <c r="C95" s="546" t="s">
        <v>15</v>
      </c>
      <c r="D95" s="1179"/>
      <c r="E95" s="310"/>
      <c r="F95" s="311"/>
      <c r="G95" s="1185">
        <f>SUM(G94:G94)</f>
        <v>75</v>
      </c>
      <c r="H95" s="1179"/>
      <c r="K95" s="504"/>
      <c r="L95" s="504"/>
      <c r="M95" s="504"/>
      <c r="N95" s="504"/>
      <c r="O95" s="504"/>
      <c r="P95" s="504"/>
    </row>
    <row r="96" spans="1:16" ht="13.95" customHeight="1">
      <c r="A96" s="526" t="s">
        <v>51</v>
      </c>
      <c r="B96" s="551">
        <v>61</v>
      </c>
      <c r="C96" s="534" t="s">
        <v>808</v>
      </c>
      <c r="D96" s="1179"/>
      <c r="E96" s="307"/>
      <c r="F96" s="312"/>
      <c r="G96" s="1184">
        <f>G95+G91</f>
        <v>375</v>
      </c>
      <c r="H96" s="1179"/>
      <c r="K96" s="504"/>
      <c r="L96" s="504"/>
      <c r="M96" s="504"/>
      <c r="N96" s="504"/>
      <c r="O96" s="504"/>
      <c r="P96" s="504"/>
    </row>
    <row r="97" spans="1:16" ht="13.95" customHeight="1">
      <c r="A97" s="526"/>
      <c r="B97" s="551"/>
      <c r="C97" s="534"/>
      <c r="D97" s="1179"/>
      <c r="E97" s="309"/>
      <c r="F97" s="309"/>
      <c r="G97" s="1179"/>
      <c r="H97" s="1179"/>
      <c r="K97" s="504"/>
      <c r="L97" s="504"/>
      <c r="M97" s="504"/>
      <c r="N97" s="504"/>
      <c r="O97" s="504"/>
      <c r="P97" s="504"/>
    </row>
    <row r="98" spans="1:16" ht="13.95" customHeight="1">
      <c r="A98" s="526"/>
      <c r="B98" s="551">
        <v>62</v>
      </c>
      <c r="C98" s="534" t="s">
        <v>811</v>
      </c>
      <c r="D98" s="1179"/>
      <c r="E98" s="309"/>
      <c r="F98" s="309"/>
      <c r="G98" s="1179"/>
      <c r="H98" s="1179"/>
      <c r="K98" s="504"/>
      <c r="L98" s="504"/>
      <c r="M98" s="504"/>
      <c r="N98" s="504"/>
      <c r="O98" s="504"/>
      <c r="P98" s="504"/>
    </row>
    <row r="99" spans="1:16" ht="13.95" customHeight="1">
      <c r="A99" s="526"/>
      <c r="B99" s="551">
        <v>45</v>
      </c>
      <c r="C99" s="534" t="s">
        <v>12</v>
      </c>
      <c r="D99" s="1179"/>
      <c r="E99" s="309"/>
      <c r="F99" s="309"/>
      <c r="G99" s="1179"/>
      <c r="H99" s="1179"/>
      <c r="K99" s="504"/>
      <c r="L99" s="504"/>
      <c r="M99" s="504"/>
      <c r="N99" s="504"/>
      <c r="O99" s="504"/>
      <c r="P99" s="504"/>
    </row>
    <row r="100" spans="1:16" ht="13.95" customHeight="1">
      <c r="A100" s="526"/>
      <c r="B100" s="1139" t="s">
        <v>812</v>
      </c>
      <c r="C100" s="534" t="s">
        <v>397</v>
      </c>
      <c r="D100" s="308"/>
      <c r="E100" s="308"/>
      <c r="F100" s="309"/>
      <c r="G100" s="308">
        <v>150</v>
      </c>
      <c r="H100" s="308"/>
      <c r="K100" s="504"/>
      <c r="L100" s="504"/>
      <c r="M100" s="504"/>
      <c r="N100" s="504"/>
      <c r="O100" s="504"/>
      <c r="P100" s="504"/>
    </row>
    <row r="101" spans="1:16" ht="13.95" customHeight="1">
      <c r="A101" s="526"/>
      <c r="B101" s="1139" t="s">
        <v>813</v>
      </c>
      <c r="C101" s="534" t="s">
        <v>119</v>
      </c>
      <c r="D101" s="308"/>
      <c r="E101" s="308"/>
      <c r="F101" s="309"/>
      <c r="G101" s="308">
        <v>150</v>
      </c>
      <c r="H101" s="308"/>
      <c r="K101" s="504"/>
      <c r="L101" s="504"/>
      <c r="M101" s="504"/>
      <c r="N101" s="504"/>
      <c r="O101" s="504"/>
      <c r="P101" s="504"/>
    </row>
    <row r="102" spans="1:16" ht="13.95" customHeight="1">
      <c r="A102" s="526"/>
      <c r="B102" s="1139" t="s">
        <v>814</v>
      </c>
      <c r="C102" s="534" t="s">
        <v>101</v>
      </c>
      <c r="D102" s="308"/>
      <c r="E102" s="310"/>
      <c r="F102" s="311"/>
      <c r="G102" s="310">
        <v>350</v>
      </c>
      <c r="H102" s="308"/>
      <c r="K102" s="504"/>
      <c r="L102" s="504"/>
      <c r="M102" s="504"/>
      <c r="N102" s="504"/>
      <c r="O102" s="504"/>
      <c r="P102" s="504"/>
    </row>
    <row r="103" spans="1:16" ht="13.95" customHeight="1">
      <c r="A103" s="526" t="s">
        <v>51</v>
      </c>
      <c r="B103" s="551">
        <v>62</v>
      </c>
      <c r="C103" s="534" t="s">
        <v>811</v>
      </c>
      <c r="D103" s="1179"/>
      <c r="E103" s="310"/>
      <c r="F103" s="311"/>
      <c r="G103" s="1185">
        <f>SUM(G100:G102)</f>
        <v>650</v>
      </c>
      <c r="H103" s="1179"/>
      <c r="K103" s="504"/>
      <c r="L103" s="504"/>
      <c r="M103" s="504"/>
      <c r="N103" s="504"/>
      <c r="O103" s="504"/>
      <c r="P103" s="504"/>
    </row>
    <row r="104" spans="1:16" ht="13.95" customHeight="1">
      <c r="A104" s="526" t="s">
        <v>51</v>
      </c>
      <c r="B104" s="536">
        <v>80.8</v>
      </c>
      <c r="C104" s="532" t="s">
        <v>17</v>
      </c>
      <c r="D104" s="308"/>
      <c r="E104" s="310"/>
      <c r="F104" s="311"/>
      <c r="G104" s="310">
        <f>G96+G103</f>
        <v>1025</v>
      </c>
      <c r="H104" s="308"/>
      <c r="K104" s="504"/>
      <c r="L104" s="504"/>
      <c r="M104" s="504"/>
      <c r="N104" s="504"/>
      <c r="O104" s="504"/>
      <c r="P104" s="504"/>
    </row>
    <row r="105" spans="1:16" ht="13.95" customHeight="1">
      <c r="A105" s="526" t="s">
        <v>51</v>
      </c>
      <c r="B105" s="526">
        <v>80</v>
      </c>
      <c r="C105" s="534" t="s">
        <v>43</v>
      </c>
      <c r="D105" s="1179"/>
      <c r="E105" s="307"/>
      <c r="F105" s="312"/>
      <c r="G105" s="1184">
        <f>G84+G104</f>
        <v>2150</v>
      </c>
      <c r="H105" s="1179"/>
      <c r="K105" s="504"/>
      <c r="L105" s="504"/>
      <c r="M105" s="504"/>
      <c r="N105" s="504"/>
      <c r="O105" s="504"/>
      <c r="P105" s="504"/>
    </row>
    <row r="106" spans="1:16" ht="13.95" customHeight="1">
      <c r="A106" s="526" t="s">
        <v>51</v>
      </c>
      <c r="B106" s="533">
        <v>2217</v>
      </c>
      <c r="C106" s="532" t="s">
        <v>285</v>
      </c>
      <c r="D106" s="1179"/>
      <c r="E106" s="307"/>
      <c r="F106" s="312"/>
      <c r="G106" s="1184">
        <f>G105+G76+G62</f>
        <v>46450</v>
      </c>
      <c r="H106" s="1179"/>
      <c r="K106" s="504"/>
      <c r="L106" s="504"/>
      <c r="M106" s="504"/>
      <c r="N106" s="504"/>
      <c r="O106" s="504"/>
      <c r="P106" s="504"/>
    </row>
    <row r="107" spans="1:16" ht="13.95" customHeight="1">
      <c r="A107" s="526"/>
      <c r="B107" s="533"/>
      <c r="C107" s="532"/>
      <c r="D107" s="1179"/>
      <c r="E107" s="309"/>
      <c r="F107" s="309"/>
      <c r="G107" s="1179"/>
      <c r="H107" s="1179"/>
      <c r="K107" s="504"/>
      <c r="L107" s="504"/>
      <c r="M107" s="504"/>
      <c r="N107" s="504"/>
      <c r="O107" s="504"/>
      <c r="P107" s="504"/>
    </row>
    <row r="108" spans="1:16" ht="13.95" customHeight="1">
      <c r="A108" s="526" t="s">
        <v>56</v>
      </c>
      <c r="B108" s="1192">
        <v>3054</v>
      </c>
      <c r="C108" s="550" t="s">
        <v>47</v>
      </c>
      <c r="D108" s="1179"/>
      <c r="E108" s="309"/>
      <c r="F108" s="309"/>
      <c r="G108" s="1179"/>
      <c r="H108" s="1179"/>
      <c r="K108" s="504"/>
      <c r="L108" s="504"/>
      <c r="M108" s="504"/>
      <c r="N108" s="504"/>
      <c r="O108" s="504"/>
      <c r="P108" s="504"/>
    </row>
    <row r="109" spans="1:16" ht="13.95" customHeight="1">
      <c r="A109" s="526"/>
      <c r="B109" s="1193">
        <v>4</v>
      </c>
      <c r="C109" s="524" t="s">
        <v>99</v>
      </c>
      <c r="D109" s="1179"/>
      <c r="E109" s="309"/>
      <c r="F109" s="309"/>
      <c r="G109" s="1179"/>
      <c r="H109" s="1179"/>
      <c r="K109" s="504"/>
      <c r="L109" s="504"/>
      <c r="M109" s="504"/>
      <c r="N109" s="504"/>
      <c r="O109" s="504"/>
      <c r="P109" s="504"/>
    </row>
    <row r="110" spans="1:16" ht="13.95" customHeight="1">
      <c r="A110" s="526"/>
      <c r="B110" s="1194">
        <v>4.1050000000000004</v>
      </c>
      <c r="C110" s="1195" t="s">
        <v>114</v>
      </c>
      <c r="D110" s="1179"/>
      <c r="E110" s="309"/>
      <c r="F110" s="309"/>
      <c r="G110" s="1179"/>
      <c r="H110" s="1179"/>
      <c r="K110" s="504"/>
      <c r="L110" s="504"/>
      <c r="M110" s="504"/>
      <c r="N110" s="504"/>
      <c r="O110" s="504"/>
      <c r="P110" s="504"/>
    </row>
    <row r="111" spans="1:16" ht="13.95" customHeight="1">
      <c r="A111" s="526"/>
      <c r="B111" s="526">
        <v>45</v>
      </c>
      <c r="C111" s="534" t="s">
        <v>12</v>
      </c>
      <c r="D111" s="1179"/>
      <c r="E111" s="309"/>
      <c r="F111" s="309"/>
      <c r="G111" s="1179"/>
      <c r="H111" s="1179"/>
      <c r="K111" s="504"/>
      <c r="L111" s="504"/>
      <c r="M111" s="504"/>
      <c r="N111" s="504"/>
      <c r="O111" s="504"/>
      <c r="P111" s="504"/>
    </row>
    <row r="112" spans="1:16" ht="13.95" customHeight="1">
      <c r="A112" s="526"/>
      <c r="B112" s="544" t="s">
        <v>460</v>
      </c>
      <c r="C112" s="534" t="s">
        <v>119</v>
      </c>
      <c r="D112" s="308"/>
      <c r="E112" s="310"/>
      <c r="F112" s="311"/>
      <c r="G112" s="310">
        <v>1800</v>
      </c>
      <c r="H112" s="308"/>
      <c r="K112" s="504"/>
      <c r="L112" s="504"/>
      <c r="M112" s="504"/>
      <c r="N112" s="504"/>
      <c r="O112" s="504"/>
      <c r="P112" s="504"/>
    </row>
    <row r="113" spans="1:16" ht="13.95" customHeight="1">
      <c r="A113" s="526" t="s">
        <v>51</v>
      </c>
      <c r="B113" s="526">
        <v>45</v>
      </c>
      <c r="C113" s="534" t="s">
        <v>12</v>
      </c>
      <c r="D113" s="308"/>
      <c r="E113" s="310"/>
      <c r="F113" s="310"/>
      <c r="G113" s="310">
        <f t="shared" ref="G113" si="15">SUM(G112:G112)</f>
        <v>1800</v>
      </c>
      <c r="H113" s="308"/>
      <c r="K113" s="504"/>
      <c r="L113" s="504"/>
      <c r="M113" s="504"/>
      <c r="N113" s="504"/>
      <c r="O113" s="504"/>
      <c r="P113" s="504"/>
    </row>
    <row r="114" spans="1:16" ht="13.95" customHeight="1">
      <c r="A114" s="526" t="s">
        <v>51</v>
      </c>
      <c r="B114" s="1194">
        <v>4.1050000000000004</v>
      </c>
      <c r="C114" s="1195" t="s">
        <v>114</v>
      </c>
      <c r="D114" s="308"/>
      <c r="E114" s="307"/>
      <c r="F114" s="307"/>
      <c r="G114" s="307">
        <f t="shared" ref="G114" si="16">G113</f>
        <v>1800</v>
      </c>
      <c r="H114" s="308"/>
      <c r="K114" s="504"/>
      <c r="L114" s="504"/>
      <c r="M114" s="504"/>
      <c r="N114" s="504"/>
      <c r="O114" s="504"/>
      <c r="P114" s="504"/>
    </row>
    <row r="115" spans="1:16" ht="13.95" customHeight="1">
      <c r="A115" s="526" t="s">
        <v>51</v>
      </c>
      <c r="B115" s="1192">
        <v>3054</v>
      </c>
      <c r="C115" s="550" t="s">
        <v>47</v>
      </c>
      <c r="D115" s="310"/>
      <c r="E115" s="307"/>
      <c r="F115" s="307"/>
      <c r="G115" s="307">
        <f t="shared" ref="G115" si="17">G114</f>
        <v>1800</v>
      </c>
      <c r="H115" s="308"/>
      <c r="K115" s="504"/>
      <c r="L115" s="504"/>
      <c r="M115" s="504"/>
      <c r="N115" s="504"/>
      <c r="O115" s="504"/>
      <c r="P115" s="504"/>
    </row>
    <row r="116" spans="1:16" ht="13.95" customHeight="1">
      <c r="A116" s="529" t="s">
        <v>51</v>
      </c>
      <c r="B116" s="548"/>
      <c r="C116" s="528" t="s">
        <v>55</v>
      </c>
      <c r="D116" s="1184"/>
      <c r="E116" s="1184"/>
      <c r="F116" s="1184"/>
      <c r="G116" s="1184">
        <f t="shared" ref="G116" si="18">G106+G46+G29+G115</f>
        <v>50002</v>
      </c>
      <c r="H116" s="1179"/>
      <c r="K116" s="504"/>
      <c r="L116" s="504"/>
      <c r="M116" s="504"/>
      <c r="N116" s="504"/>
      <c r="O116" s="504"/>
      <c r="P116" s="504"/>
    </row>
    <row r="117" spans="1:16" ht="3" customHeight="1">
      <c r="A117" s="526"/>
      <c r="B117" s="533"/>
      <c r="C117" s="532"/>
      <c r="D117" s="1179"/>
      <c r="E117" s="309"/>
      <c r="F117" s="309"/>
      <c r="G117" s="1179"/>
      <c r="H117" s="1179"/>
      <c r="K117" s="504"/>
      <c r="L117" s="504"/>
      <c r="M117" s="504"/>
      <c r="N117" s="504"/>
      <c r="O117" s="504"/>
      <c r="P117" s="504"/>
    </row>
    <row r="118" spans="1:16" ht="14.1" customHeight="1">
      <c r="A118" s="526"/>
      <c r="B118" s="526"/>
      <c r="C118" s="532" t="s">
        <v>11</v>
      </c>
      <c r="D118" s="1179"/>
      <c r="E118" s="309"/>
      <c r="F118" s="309"/>
      <c r="G118" s="1179"/>
      <c r="H118" s="1179"/>
      <c r="K118" s="504"/>
      <c r="L118" s="504"/>
      <c r="M118" s="504"/>
      <c r="N118" s="504"/>
      <c r="O118" s="504"/>
      <c r="P118" s="504"/>
    </row>
    <row r="119" spans="1:16" ht="14.1" customHeight="1">
      <c r="A119" s="526" t="s">
        <v>56</v>
      </c>
      <c r="B119" s="533">
        <v>4217</v>
      </c>
      <c r="C119" s="532" t="s">
        <v>166</v>
      </c>
      <c r="D119" s="1182"/>
      <c r="E119" s="324"/>
      <c r="F119" s="324"/>
      <c r="G119" s="1182"/>
      <c r="H119" s="1182"/>
      <c r="K119" s="504"/>
      <c r="L119" s="504"/>
      <c r="M119" s="504"/>
      <c r="N119" s="504"/>
      <c r="O119" s="504"/>
      <c r="P119" s="504"/>
    </row>
    <row r="120" spans="1:16">
      <c r="A120" s="526"/>
      <c r="B120" s="535">
        <v>3</v>
      </c>
      <c r="C120" s="1757" t="s">
        <v>167</v>
      </c>
      <c r="D120" s="1757"/>
      <c r="E120" s="324"/>
      <c r="F120" s="324"/>
      <c r="G120" s="1182"/>
      <c r="H120" s="1182"/>
      <c r="K120" s="504"/>
      <c r="L120" s="504"/>
      <c r="M120" s="504"/>
      <c r="N120" s="504"/>
      <c r="O120" s="504"/>
      <c r="P120" s="504"/>
    </row>
    <row r="121" spans="1:16" ht="13.5" customHeight="1">
      <c r="A121" s="526"/>
      <c r="B121" s="536">
        <v>3.0510000000000002</v>
      </c>
      <c r="C121" s="532" t="s">
        <v>45</v>
      </c>
      <c r="D121" s="1182"/>
      <c r="E121" s="324"/>
      <c r="F121" s="324"/>
      <c r="G121" s="1182"/>
      <c r="H121" s="1182"/>
      <c r="K121" s="504"/>
      <c r="L121" s="504"/>
      <c r="M121" s="504"/>
      <c r="N121" s="504"/>
      <c r="O121" s="504"/>
      <c r="P121" s="504"/>
    </row>
    <row r="122" spans="1:16" s="509" customFormat="1" ht="13.2" customHeight="1">
      <c r="A122" s="526"/>
      <c r="B122" s="547">
        <v>72</v>
      </c>
      <c r="C122" s="546" t="s">
        <v>292</v>
      </c>
      <c r="D122" s="1179"/>
      <c r="E122" s="309"/>
      <c r="F122" s="309"/>
      <c r="G122" s="1179"/>
      <c r="H122" s="1179"/>
      <c r="I122" s="510"/>
      <c r="J122" s="510"/>
    </row>
    <row r="123" spans="1:16" s="509" customFormat="1" ht="13.2" customHeight="1">
      <c r="A123" s="526"/>
      <c r="B123" s="547">
        <v>44</v>
      </c>
      <c r="C123" s="546" t="s">
        <v>59</v>
      </c>
      <c r="D123" s="1179"/>
      <c r="E123" s="309"/>
      <c r="F123" s="309"/>
      <c r="G123" s="1179"/>
      <c r="H123" s="1179"/>
      <c r="I123" s="510"/>
      <c r="J123" s="510"/>
    </row>
    <row r="124" spans="1:16" s="509" customFormat="1" ht="13.2" customHeight="1">
      <c r="A124" s="526"/>
      <c r="B124" s="547" t="s">
        <v>293</v>
      </c>
      <c r="C124" s="546" t="s">
        <v>294</v>
      </c>
      <c r="D124" s="309"/>
      <c r="E124" s="310"/>
      <c r="F124" s="311"/>
      <c r="G124" s="310">
        <v>1553</v>
      </c>
      <c r="H124" s="308"/>
      <c r="I124" s="510"/>
      <c r="J124" s="510"/>
    </row>
    <row r="125" spans="1:16" s="509" customFormat="1" ht="13.2" customHeight="1">
      <c r="A125" s="526" t="s">
        <v>51</v>
      </c>
      <c r="B125" s="547">
        <v>44</v>
      </c>
      <c r="C125" s="546" t="s">
        <v>59</v>
      </c>
      <c r="D125" s="309"/>
      <c r="E125" s="310"/>
      <c r="F125" s="310"/>
      <c r="G125" s="310">
        <f t="shared" ref="G125" si="19">G124</f>
        <v>1553</v>
      </c>
      <c r="H125" s="308"/>
      <c r="I125" s="510"/>
      <c r="J125" s="510"/>
    </row>
    <row r="126" spans="1:16" s="509" customFormat="1" ht="13.2" customHeight="1">
      <c r="A126" s="526" t="s">
        <v>51</v>
      </c>
      <c r="B126" s="547">
        <v>72</v>
      </c>
      <c r="C126" s="546" t="s">
        <v>292</v>
      </c>
      <c r="D126" s="309"/>
      <c r="E126" s="310"/>
      <c r="F126" s="311"/>
      <c r="G126" s="310">
        <f t="shared" ref="G126" si="20">G125</f>
        <v>1553</v>
      </c>
      <c r="H126" s="308"/>
      <c r="I126" s="510"/>
      <c r="J126" s="510"/>
    </row>
    <row r="127" spans="1:16" s="509" customFormat="1">
      <c r="A127" s="526"/>
      <c r="B127" s="547"/>
      <c r="C127" s="546"/>
      <c r="D127" s="1179"/>
      <c r="E127" s="309"/>
      <c r="F127" s="309"/>
      <c r="G127" s="1179"/>
      <c r="H127" s="1179"/>
      <c r="I127" s="510"/>
      <c r="J127" s="510"/>
    </row>
    <row r="128" spans="1:16" s="509" customFormat="1">
      <c r="A128" s="542"/>
      <c r="B128" s="539">
        <v>82</v>
      </c>
      <c r="C128" s="538" t="s">
        <v>175</v>
      </c>
      <c r="D128" s="309"/>
      <c r="E128" s="309"/>
      <c r="F128" s="309"/>
      <c r="G128" s="309"/>
      <c r="H128" s="309"/>
      <c r="I128" s="510"/>
      <c r="J128" s="510"/>
    </row>
    <row r="129" spans="1:16" s="509" customFormat="1">
      <c r="A129" s="542"/>
      <c r="B129" s="540">
        <v>44</v>
      </c>
      <c r="C129" s="534" t="s">
        <v>295</v>
      </c>
      <c r="D129" s="309"/>
      <c r="E129" s="309"/>
      <c r="F129" s="309"/>
      <c r="G129" s="309"/>
      <c r="H129" s="309"/>
      <c r="I129" s="510"/>
      <c r="J129" s="510"/>
    </row>
    <row r="130" spans="1:16" s="509" customFormat="1" ht="26.4">
      <c r="A130" s="544"/>
      <c r="B130" s="1349" t="s">
        <v>918</v>
      </c>
      <c r="C130" s="1350" t="s">
        <v>919</v>
      </c>
      <c r="D130" s="309"/>
      <c r="E130" s="308"/>
      <c r="F130" s="309"/>
      <c r="G130" s="308">
        <v>2580</v>
      </c>
      <c r="H130" s="308"/>
      <c r="I130" s="510"/>
      <c r="J130" s="510"/>
    </row>
    <row r="131" spans="1:16" s="509" customFormat="1" ht="14.4" customHeight="1">
      <c r="A131" s="526" t="s">
        <v>51</v>
      </c>
      <c r="B131" s="540">
        <v>44</v>
      </c>
      <c r="C131" s="534" t="s">
        <v>295</v>
      </c>
      <c r="D131" s="309"/>
      <c r="E131" s="307"/>
      <c r="F131" s="307"/>
      <c r="G131" s="307">
        <f>SUM(G130:G130)</f>
        <v>2580</v>
      </c>
      <c r="H131" s="308"/>
      <c r="I131" s="510"/>
      <c r="J131" s="510"/>
    </row>
    <row r="132" spans="1:16" s="509" customFormat="1" ht="14.4" customHeight="1">
      <c r="A132" s="526" t="s">
        <v>51</v>
      </c>
      <c r="B132" s="539">
        <v>82</v>
      </c>
      <c r="C132" s="538" t="s">
        <v>175</v>
      </c>
      <c r="D132" s="309"/>
      <c r="E132" s="307"/>
      <c r="F132" s="312"/>
      <c r="G132" s="307">
        <f t="shared" ref="G132" si="21">G131</f>
        <v>2580</v>
      </c>
      <c r="H132" s="308"/>
      <c r="I132" s="510"/>
      <c r="J132" s="510"/>
    </row>
    <row r="133" spans="1:16" s="509" customFormat="1">
      <c r="A133" s="526" t="s">
        <v>51</v>
      </c>
      <c r="B133" s="536">
        <v>3.0510000000000002</v>
      </c>
      <c r="C133" s="532" t="s">
        <v>45</v>
      </c>
      <c r="D133" s="309"/>
      <c r="E133" s="310"/>
      <c r="F133" s="310"/>
      <c r="G133" s="310">
        <f t="shared" ref="G133" si="22">G126+G132</f>
        <v>4133</v>
      </c>
      <c r="H133" s="308"/>
      <c r="I133" s="510"/>
      <c r="J133" s="510"/>
    </row>
    <row r="134" spans="1:16" s="509" customFormat="1">
      <c r="A134" s="526" t="s">
        <v>51</v>
      </c>
      <c r="B134" s="535">
        <v>3</v>
      </c>
      <c r="C134" s="1757" t="s">
        <v>167</v>
      </c>
      <c r="D134" s="1757"/>
      <c r="E134" s="310"/>
      <c r="F134" s="311"/>
      <c r="G134" s="310">
        <f t="shared" ref="G134:G136" si="23">G133</f>
        <v>4133</v>
      </c>
      <c r="H134" s="308"/>
      <c r="I134" s="510"/>
      <c r="J134" s="510"/>
    </row>
    <row r="135" spans="1:16" s="509" customFormat="1">
      <c r="A135" s="1171" t="s">
        <v>51</v>
      </c>
      <c r="B135" s="1186">
        <v>4217</v>
      </c>
      <c r="C135" s="1172" t="s">
        <v>166</v>
      </c>
      <c r="D135" s="311"/>
      <c r="E135" s="310"/>
      <c r="F135" s="311"/>
      <c r="G135" s="310">
        <f t="shared" si="23"/>
        <v>4133</v>
      </c>
      <c r="H135" s="308"/>
      <c r="I135" s="510"/>
      <c r="J135" s="510"/>
    </row>
    <row r="136" spans="1:16" s="509" customFormat="1">
      <c r="A136" s="529" t="s">
        <v>51</v>
      </c>
      <c r="B136" s="529"/>
      <c r="C136" s="528" t="s">
        <v>11</v>
      </c>
      <c r="D136" s="306"/>
      <c r="E136" s="305"/>
      <c r="F136" s="306"/>
      <c r="G136" s="305">
        <f t="shared" si="23"/>
        <v>4133</v>
      </c>
      <c r="H136" s="305"/>
      <c r="I136" s="510"/>
      <c r="J136" s="510"/>
    </row>
    <row r="137" spans="1:16" s="509" customFormat="1">
      <c r="A137" s="529" t="s">
        <v>51</v>
      </c>
      <c r="B137" s="529"/>
      <c r="C137" s="528" t="s">
        <v>52</v>
      </c>
      <c r="D137" s="1184"/>
      <c r="E137" s="307"/>
      <c r="F137" s="312"/>
      <c r="G137" s="1184">
        <f>G136+G116</f>
        <v>54135</v>
      </c>
      <c r="H137" s="1179"/>
      <c r="I137" s="510"/>
      <c r="J137" s="510"/>
    </row>
    <row r="138" spans="1:16" s="509" customFormat="1">
      <c r="A138" s="685"/>
      <c r="B138" s="683"/>
      <c r="C138" s="684"/>
      <c r="D138" s="515"/>
      <c r="E138" s="308"/>
      <c r="F138" s="680"/>
      <c r="G138" s="515"/>
      <c r="H138" s="515"/>
      <c r="I138" s="510"/>
      <c r="J138" s="510"/>
      <c r="K138" s="510"/>
    </row>
    <row r="139" spans="1:16" s="509" customFormat="1" ht="15" customHeight="1">
      <c r="A139" s="1760" t="s">
        <v>306</v>
      </c>
      <c r="B139" s="1760"/>
      <c r="C139" s="1760"/>
      <c r="D139" s="520"/>
      <c r="E139" s="313"/>
      <c r="F139" s="679"/>
      <c r="G139" s="520"/>
      <c r="H139" s="520"/>
      <c r="I139" s="510"/>
      <c r="J139" s="510"/>
      <c r="K139" s="510"/>
      <c r="L139" s="510"/>
      <c r="M139" s="510"/>
      <c r="N139" s="510"/>
      <c r="O139" s="510"/>
      <c r="P139" s="510"/>
    </row>
    <row r="140" spans="1:16" s="509" customFormat="1" ht="15" customHeight="1">
      <c r="A140" s="681" t="s">
        <v>303</v>
      </c>
      <c r="B140" s="1760" t="s">
        <v>969</v>
      </c>
      <c r="C140" s="1760"/>
      <c r="D140" s="1760"/>
      <c r="E140" s="1760"/>
      <c r="F140" s="1760"/>
      <c r="G140" s="1760"/>
      <c r="H140" s="1760"/>
      <c r="I140" s="510"/>
      <c r="J140" s="510"/>
      <c r="K140" s="510"/>
      <c r="L140" s="510"/>
      <c r="M140" s="510"/>
      <c r="N140" s="510"/>
      <c r="O140" s="510"/>
      <c r="P140" s="510"/>
    </row>
    <row r="141" spans="1:16" s="509" customFormat="1" ht="39" customHeight="1">
      <c r="A141" s="681" t="s">
        <v>305</v>
      </c>
      <c r="B141" s="1758" t="s">
        <v>1072</v>
      </c>
      <c r="C141" s="1758"/>
      <c r="D141" s="1758"/>
      <c r="E141" s="1758"/>
      <c r="F141" s="1758"/>
      <c r="G141" s="519"/>
      <c r="H141" s="519"/>
      <c r="I141" s="510"/>
      <c r="J141" s="510"/>
      <c r="K141" s="510"/>
      <c r="L141" s="510"/>
      <c r="M141" s="510"/>
      <c r="N141" s="510"/>
      <c r="O141" s="510"/>
      <c r="P141" s="510"/>
    </row>
    <row r="142" spans="1:16" s="509" customFormat="1" ht="15" customHeight="1">
      <c r="A142" s="681" t="s">
        <v>315</v>
      </c>
      <c r="B142" s="1758" t="s">
        <v>1002</v>
      </c>
      <c r="C142" s="1758"/>
      <c r="D142" s="1758"/>
      <c r="E142" s="1758"/>
      <c r="F142" s="1758"/>
      <c r="G142" s="1758"/>
      <c r="H142" s="519"/>
      <c r="I142" s="510"/>
      <c r="J142" s="510"/>
      <c r="K142" s="510"/>
      <c r="L142" s="510"/>
      <c r="M142" s="510"/>
      <c r="N142" s="510"/>
      <c r="O142" s="510"/>
      <c r="P142" s="510"/>
    </row>
    <row r="143" spans="1:16" s="509" customFormat="1" ht="15" customHeight="1">
      <c r="A143" s="681"/>
      <c r="B143" s="1758"/>
      <c r="C143" s="1758"/>
      <c r="D143" s="1758"/>
      <c r="E143" s="1758"/>
      <c r="F143" s="1758"/>
      <c r="G143" s="1758"/>
      <c r="H143" s="907"/>
      <c r="I143" s="510"/>
      <c r="J143" s="510"/>
      <c r="K143" s="510"/>
      <c r="L143" s="510"/>
      <c r="M143" s="510"/>
      <c r="N143" s="510"/>
      <c r="O143" s="510"/>
      <c r="P143" s="510"/>
    </row>
    <row r="144" spans="1:16" s="509" customFormat="1" ht="15" customHeight="1">
      <c r="A144" s="681"/>
      <c r="B144" s="1758"/>
      <c r="C144" s="1758"/>
      <c r="D144" s="1758"/>
      <c r="E144" s="1758"/>
      <c r="F144" s="1758"/>
      <c r="G144" s="1758"/>
      <c r="H144" s="907"/>
      <c r="I144" s="510"/>
      <c r="J144" s="510"/>
      <c r="K144" s="510"/>
      <c r="L144" s="510"/>
      <c r="M144" s="510"/>
      <c r="N144" s="510"/>
      <c r="O144" s="510"/>
      <c r="P144" s="510"/>
    </row>
    <row r="145" spans="1:16" s="509" customFormat="1" ht="15" customHeight="1">
      <c r="A145" s="681"/>
      <c r="B145" s="1758"/>
      <c r="C145" s="1758"/>
      <c r="D145" s="1758"/>
      <c r="E145" s="1758"/>
      <c r="F145" s="1758"/>
      <c r="G145" s="519"/>
      <c r="H145" s="519"/>
      <c r="I145" s="510"/>
      <c r="J145" s="510"/>
      <c r="K145" s="510"/>
      <c r="L145" s="510"/>
      <c r="M145" s="510"/>
      <c r="N145" s="510"/>
      <c r="O145" s="510"/>
      <c r="P145" s="510"/>
    </row>
    <row r="146" spans="1:16" s="509" customFormat="1">
      <c r="A146" s="507"/>
      <c r="B146" s="516"/>
      <c r="C146" s="512"/>
      <c r="D146" s="517"/>
      <c r="E146" s="409"/>
      <c r="F146" s="517"/>
      <c r="G146" s="518"/>
      <c r="H146" s="518"/>
      <c r="I146" s="510"/>
      <c r="J146" s="510"/>
      <c r="K146" s="510"/>
      <c r="L146" s="510"/>
      <c r="M146" s="510"/>
      <c r="N146" s="510"/>
      <c r="O146" s="510"/>
      <c r="P146" s="510"/>
    </row>
    <row r="147" spans="1:16" s="509" customFormat="1" ht="159" customHeight="1">
      <c r="A147" s="507"/>
      <c r="B147" s="516"/>
      <c r="C147" s="512"/>
      <c r="D147" s="517"/>
      <c r="E147" s="409"/>
      <c r="F147" s="517"/>
      <c r="G147" s="518"/>
      <c r="H147" s="518"/>
      <c r="I147" s="510"/>
      <c r="J147" s="510"/>
      <c r="K147" s="510"/>
      <c r="L147" s="510"/>
      <c r="M147" s="510"/>
      <c r="N147" s="510"/>
      <c r="O147" s="510"/>
      <c r="P147" s="510"/>
    </row>
    <row r="148" spans="1:16" s="509" customFormat="1">
      <c r="A148" s="507"/>
      <c r="B148" s="516"/>
      <c r="C148" s="512"/>
      <c r="D148" s="517"/>
      <c r="E148" s="409"/>
      <c r="F148" s="517"/>
      <c r="G148" s="518"/>
      <c r="H148" s="518"/>
      <c r="I148" s="510"/>
      <c r="J148" s="510"/>
      <c r="K148" s="510"/>
      <c r="L148" s="510"/>
      <c r="M148" s="510"/>
      <c r="N148" s="510"/>
      <c r="O148" s="510"/>
      <c r="P148" s="510"/>
    </row>
    <row r="149" spans="1:16" s="509" customFormat="1">
      <c r="A149" s="507"/>
      <c r="B149" s="516"/>
      <c r="C149" s="512"/>
      <c r="D149" s="517"/>
      <c r="E149" s="409"/>
      <c r="F149" s="517"/>
      <c r="G149" s="518"/>
      <c r="H149" s="518"/>
      <c r="I149" s="510"/>
      <c r="J149" s="510"/>
      <c r="K149" s="510"/>
      <c r="L149" s="510"/>
      <c r="M149" s="510"/>
      <c r="N149" s="510"/>
      <c r="O149" s="510"/>
      <c r="P149" s="510"/>
    </row>
    <row r="150" spans="1:16" s="509" customFormat="1">
      <c r="A150" s="507"/>
      <c r="B150" s="516"/>
      <c r="C150" s="512"/>
      <c r="D150" s="517"/>
      <c r="E150" s="409"/>
      <c r="F150" s="517"/>
      <c r="G150" s="518"/>
      <c r="H150" s="518"/>
      <c r="I150" s="510"/>
      <c r="J150" s="510"/>
      <c r="K150" s="510"/>
      <c r="L150" s="510"/>
      <c r="M150" s="510"/>
      <c r="N150" s="510"/>
      <c r="O150" s="510"/>
      <c r="P150" s="510"/>
    </row>
    <row r="151" spans="1:16" s="509" customFormat="1">
      <c r="A151" s="507"/>
      <c r="B151" s="516"/>
      <c r="C151" s="512"/>
      <c r="D151" s="517"/>
      <c r="E151" s="409"/>
      <c r="F151" s="517"/>
      <c r="G151" s="518"/>
      <c r="H151" s="518"/>
      <c r="I151" s="510"/>
      <c r="J151" s="510"/>
      <c r="K151" s="510"/>
      <c r="L151" s="510"/>
      <c r="M151" s="510"/>
      <c r="N151" s="510"/>
      <c r="O151" s="510"/>
      <c r="P151" s="510"/>
    </row>
    <row r="152" spans="1:16" s="509" customFormat="1">
      <c r="A152" s="507"/>
      <c r="B152" s="516"/>
      <c r="C152" s="512"/>
      <c r="D152" s="676"/>
      <c r="E152" s="1605"/>
      <c r="F152" s="676"/>
      <c r="G152" s="677"/>
      <c r="H152" s="678"/>
      <c r="I152" s="510"/>
      <c r="J152" s="510"/>
      <c r="K152" s="510"/>
      <c r="L152" s="510"/>
      <c r="M152" s="510"/>
      <c r="N152" s="510"/>
      <c r="O152" s="510"/>
      <c r="P152" s="510"/>
    </row>
    <row r="153" spans="1:16" s="509" customFormat="1">
      <c r="A153" s="507"/>
      <c r="B153" s="514"/>
      <c r="C153" s="512"/>
      <c r="D153" s="511"/>
      <c r="E153" s="1606"/>
      <c r="F153" s="511"/>
      <c r="G153" s="511"/>
      <c r="H153" s="511"/>
      <c r="I153" s="510"/>
      <c r="J153" s="510"/>
      <c r="K153" s="510"/>
      <c r="L153" s="510"/>
      <c r="M153" s="510"/>
      <c r="N153" s="510"/>
      <c r="O153" s="510"/>
      <c r="P153" s="510"/>
    </row>
    <row r="154" spans="1:16" s="509" customFormat="1">
      <c r="A154" s="507"/>
      <c r="B154" s="514"/>
      <c r="C154" s="512"/>
      <c r="D154" s="511"/>
      <c r="E154" s="1606"/>
      <c r="F154" s="511"/>
      <c r="G154" s="511"/>
      <c r="H154" s="511"/>
      <c r="I154" s="510"/>
      <c r="J154" s="510"/>
      <c r="K154" s="510"/>
      <c r="L154" s="510"/>
      <c r="M154" s="510"/>
      <c r="N154" s="510"/>
      <c r="O154" s="510"/>
      <c r="P154" s="510"/>
    </row>
    <row r="155" spans="1:16" s="509" customFormat="1">
      <c r="A155" s="507"/>
      <c r="B155" s="514"/>
      <c r="C155" s="512"/>
      <c r="D155" s="511"/>
      <c r="E155" s="1606"/>
      <c r="F155" s="511"/>
      <c r="G155" s="511"/>
      <c r="H155" s="511"/>
      <c r="I155" s="510"/>
      <c r="J155" s="510"/>
      <c r="K155" s="510"/>
      <c r="L155" s="510"/>
      <c r="M155" s="510"/>
      <c r="N155" s="510"/>
      <c r="O155" s="510"/>
      <c r="P155" s="510"/>
    </row>
    <row r="156" spans="1:16" s="509" customFormat="1">
      <c r="A156" s="507"/>
      <c r="B156" s="514"/>
      <c r="C156" s="512"/>
      <c r="D156" s="511"/>
      <c r="E156" s="1606"/>
      <c r="F156" s="511"/>
      <c r="G156" s="511"/>
      <c r="H156" s="511"/>
      <c r="I156" s="510"/>
      <c r="J156" s="510"/>
      <c r="K156" s="510"/>
      <c r="L156" s="510"/>
      <c r="M156" s="510"/>
      <c r="N156" s="510"/>
      <c r="O156" s="510"/>
      <c r="P156" s="510"/>
    </row>
    <row r="157" spans="1:16" s="509" customFormat="1">
      <c r="A157" s="507"/>
      <c r="B157" s="513"/>
      <c r="C157" s="512"/>
      <c r="D157" s="511"/>
      <c r="E157" s="1606"/>
      <c r="F157" s="511"/>
      <c r="G157" s="511"/>
      <c r="H157" s="511"/>
      <c r="I157" s="510"/>
      <c r="J157" s="510"/>
      <c r="K157" s="510"/>
      <c r="L157" s="510"/>
      <c r="M157" s="510"/>
      <c r="N157" s="510"/>
      <c r="O157" s="510"/>
      <c r="P157" s="510"/>
    </row>
    <row r="158" spans="1:16" s="509" customFormat="1">
      <c r="A158" s="507"/>
      <c r="B158" s="513"/>
      <c r="C158" s="512"/>
      <c r="D158" s="511"/>
      <c r="E158" s="1606"/>
      <c r="F158" s="511"/>
      <c r="G158" s="511"/>
      <c r="H158" s="511"/>
      <c r="I158" s="510"/>
      <c r="J158" s="510"/>
      <c r="K158" s="510"/>
      <c r="L158" s="510"/>
      <c r="M158" s="510"/>
      <c r="N158" s="510"/>
      <c r="O158" s="510"/>
      <c r="P158" s="510"/>
    </row>
    <row r="159" spans="1:16" s="509" customFormat="1">
      <c r="A159" s="507"/>
      <c r="B159" s="507"/>
      <c r="C159" s="504"/>
      <c r="D159" s="506"/>
      <c r="E159" s="401"/>
      <c r="F159" s="506"/>
      <c r="G159" s="506"/>
      <c r="H159" s="506"/>
      <c r="I159" s="510"/>
      <c r="J159" s="510"/>
      <c r="K159" s="510"/>
      <c r="L159" s="510"/>
      <c r="M159" s="510"/>
      <c r="N159" s="510"/>
      <c r="O159" s="510"/>
      <c r="P159" s="510"/>
    </row>
    <row r="160" spans="1:16" s="509" customFormat="1">
      <c r="A160" s="507"/>
      <c r="B160" s="507"/>
      <c r="C160" s="504"/>
      <c r="D160" s="506"/>
      <c r="E160" s="401"/>
      <c r="F160" s="506"/>
      <c r="G160" s="506"/>
      <c r="H160" s="506"/>
      <c r="I160" s="510"/>
      <c r="J160" s="510"/>
      <c r="K160" s="510"/>
      <c r="L160" s="510"/>
      <c r="M160" s="510"/>
      <c r="N160" s="510"/>
      <c r="O160" s="510"/>
      <c r="P160" s="510"/>
    </row>
    <row r="161" spans="1:16" s="509" customFormat="1">
      <c r="A161" s="507"/>
      <c r="B161" s="507"/>
      <c r="C161" s="504"/>
      <c r="D161" s="506"/>
      <c r="E161" s="401"/>
      <c r="F161" s="506"/>
      <c r="G161" s="506"/>
      <c r="H161" s="506"/>
      <c r="I161" s="510"/>
      <c r="J161" s="510"/>
      <c r="K161" s="510"/>
      <c r="L161" s="510"/>
      <c r="M161" s="510"/>
      <c r="N161" s="510"/>
      <c r="O161" s="510"/>
      <c r="P161" s="510"/>
    </row>
    <row r="162" spans="1:16" s="509" customFormat="1">
      <c r="A162" s="507"/>
      <c r="B162" s="507"/>
      <c r="C162" s="504"/>
      <c r="D162" s="506"/>
      <c r="E162" s="401"/>
      <c r="F162" s="506"/>
      <c r="G162" s="506"/>
      <c r="H162" s="506"/>
      <c r="I162" s="510"/>
      <c r="J162" s="510"/>
      <c r="K162" s="510"/>
      <c r="L162" s="510"/>
      <c r="M162" s="510"/>
      <c r="N162" s="510"/>
      <c r="O162" s="510"/>
      <c r="P162" s="510"/>
    </row>
    <row r="163" spans="1:16" s="509" customFormat="1">
      <c r="A163" s="507"/>
      <c r="B163" s="507"/>
      <c r="C163" s="504"/>
      <c r="D163" s="506"/>
      <c r="E163" s="401"/>
      <c r="F163" s="506"/>
      <c r="G163" s="508"/>
      <c r="H163" s="508"/>
      <c r="I163" s="510"/>
      <c r="J163" s="510"/>
      <c r="K163" s="510"/>
      <c r="L163" s="510"/>
      <c r="M163" s="510"/>
      <c r="N163" s="510"/>
      <c r="O163" s="510"/>
      <c r="P163" s="510"/>
    </row>
    <row r="164" spans="1:16" s="509" customFormat="1">
      <c r="A164" s="507"/>
      <c r="B164" s="507"/>
      <c r="C164" s="504"/>
      <c r="D164" s="506"/>
      <c r="E164" s="401"/>
      <c r="F164" s="506"/>
      <c r="G164" s="506"/>
      <c r="H164" s="506"/>
      <c r="I164" s="510"/>
      <c r="J164" s="510"/>
      <c r="K164" s="510"/>
      <c r="L164" s="510"/>
      <c r="M164" s="510"/>
      <c r="N164" s="510"/>
      <c r="O164" s="510"/>
      <c r="P164" s="510"/>
    </row>
    <row r="165" spans="1:16" s="509" customFormat="1">
      <c r="A165" s="507"/>
      <c r="B165" s="507"/>
      <c r="C165" s="504"/>
      <c r="D165" s="506"/>
      <c r="E165" s="401"/>
      <c r="F165" s="506"/>
      <c r="G165" s="506"/>
      <c r="H165" s="506"/>
      <c r="I165" s="510"/>
      <c r="J165" s="510"/>
      <c r="K165" s="510"/>
      <c r="L165" s="510"/>
      <c r="M165" s="510"/>
      <c r="N165" s="510"/>
      <c r="O165" s="510"/>
      <c r="P165" s="510"/>
    </row>
    <row r="166" spans="1:16" s="509" customFormat="1">
      <c r="A166" s="507"/>
      <c r="B166" s="507"/>
      <c r="C166" s="504"/>
      <c r="D166" s="506"/>
      <c r="E166" s="401"/>
      <c r="F166" s="506"/>
      <c r="G166" s="506"/>
      <c r="H166" s="506"/>
      <c r="I166" s="510"/>
      <c r="J166" s="510"/>
      <c r="K166" s="510"/>
      <c r="L166" s="510"/>
      <c r="M166" s="510"/>
      <c r="N166" s="510"/>
      <c r="O166" s="510"/>
      <c r="P166" s="510"/>
    </row>
    <row r="167" spans="1:16" s="509" customFormat="1" ht="13.5" customHeight="1">
      <c r="A167" s="507"/>
      <c r="B167" s="507"/>
      <c r="C167" s="504"/>
      <c r="D167" s="506"/>
      <c r="E167" s="401"/>
      <c r="F167" s="506"/>
      <c r="G167" s="506"/>
      <c r="H167" s="506"/>
      <c r="I167" s="510"/>
      <c r="J167" s="510"/>
      <c r="K167" s="510"/>
      <c r="L167" s="510"/>
      <c r="M167" s="510"/>
      <c r="N167" s="510"/>
      <c r="O167" s="510"/>
      <c r="P167" s="510"/>
    </row>
    <row r="168" spans="1:16" s="509" customFormat="1">
      <c r="A168" s="507"/>
      <c r="B168" s="507"/>
      <c r="C168" s="504"/>
      <c r="D168" s="506"/>
      <c r="E168" s="401"/>
      <c r="F168" s="506"/>
      <c r="G168" s="506"/>
      <c r="H168" s="506"/>
      <c r="I168" s="510"/>
      <c r="J168" s="510"/>
      <c r="K168" s="510"/>
      <c r="L168" s="510"/>
      <c r="M168" s="510"/>
      <c r="N168" s="510"/>
      <c r="O168" s="510"/>
      <c r="P168" s="510"/>
    </row>
    <row r="169" spans="1:16" s="509" customFormat="1">
      <c r="A169" s="507"/>
      <c r="B169" s="507"/>
      <c r="C169" s="504"/>
      <c r="D169" s="506"/>
      <c r="E169" s="401"/>
      <c r="F169" s="506"/>
      <c r="G169" s="506"/>
      <c r="H169" s="506"/>
      <c r="I169" s="510"/>
      <c r="J169" s="510"/>
      <c r="K169" s="510"/>
      <c r="L169" s="510"/>
      <c r="M169" s="510"/>
      <c r="N169" s="510"/>
      <c r="O169" s="510"/>
      <c r="P169" s="510"/>
    </row>
    <row r="170" spans="1:16" s="509" customFormat="1">
      <c r="A170" s="507"/>
      <c r="C170" s="504"/>
      <c r="D170" s="506"/>
      <c r="E170" s="401"/>
      <c r="F170" s="506"/>
      <c r="G170" s="506"/>
      <c r="H170" s="506"/>
      <c r="I170" s="510"/>
      <c r="J170" s="510"/>
      <c r="K170" s="510"/>
      <c r="L170" s="510"/>
      <c r="M170" s="510"/>
      <c r="N170" s="510"/>
      <c r="O170" s="510"/>
      <c r="P170" s="510"/>
    </row>
    <row r="171" spans="1:16" s="509" customFormat="1">
      <c r="A171" s="507"/>
      <c r="C171" s="504"/>
      <c r="D171" s="506"/>
      <c r="E171" s="401"/>
      <c r="F171" s="506"/>
      <c r="G171" s="506"/>
      <c r="H171" s="506"/>
      <c r="I171" s="510"/>
      <c r="J171" s="510"/>
      <c r="K171" s="510"/>
      <c r="L171" s="510"/>
      <c r="M171" s="510"/>
      <c r="N171" s="510"/>
      <c r="O171" s="510"/>
      <c r="P171" s="510"/>
    </row>
    <row r="172" spans="1:16">
      <c r="B172" s="504"/>
    </row>
    <row r="173" spans="1:16">
      <c r="B173" s="504"/>
    </row>
    <row r="174" spans="1:16">
      <c r="A174" s="504"/>
      <c r="B174" s="504"/>
      <c r="I174" s="504"/>
      <c r="J174" s="504"/>
      <c r="K174" s="504"/>
      <c r="L174" s="504"/>
      <c r="M174" s="504"/>
      <c r="N174" s="504"/>
      <c r="O174" s="504"/>
      <c r="P174" s="504"/>
    </row>
    <row r="175" spans="1:16">
      <c r="A175" s="504"/>
      <c r="I175" s="504"/>
      <c r="J175" s="504"/>
      <c r="K175" s="504"/>
      <c r="L175" s="504"/>
      <c r="M175" s="504"/>
      <c r="N175" s="504"/>
      <c r="O175" s="504"/>
      <c r="P175" s="504"/>
    </row>
    <row r="176" spans="1:16">
      <c r="A176" s="504"/>
      <c r="I176" s="504"/>
      <c r="J176" s="504"/>
      <c r="K176" s="504"/>
      <c r="L176" s="504"/>
      <c r="M176" s="504"/>
      <c r="N176" s="504"/>
      <c r="O176" s="504"/>
      <c r="P176" s="504"/>
    </row>
    <row r="177" spans="1:16">
      <c r="A177" s="504"/>
      <c r="I177" s="504"/>
      <c r="J177" s="504"/>
      <c r="K177" s="504"/>
      <c r="L177" s="504"/>
      <c r="M177" s="504"/>
      <c r="N177" s="504"/>
      <c r="O177" s="504"/>
      <c r="P177" s="504"/>
    </row>
    <row r="178" spans="1:16">
      <c r="A178" s="504"/>
      <c r="I178" s="504"/>
      <c r="J178" s="504"/>
      <c r="K178" s="504"/>
      <c r="L178" s="504"/>
      <c r="M178" s="504"/>
      <c r="N178" s="504"/>
      <c r="O178" s="504"/>
      <c r="P178" s="504"/>
    </row>
    <row r="179" spans="1:16">
      <c r="A179" s="504"/>
      <c r="I179" s="504"/>
      <c r="J179" s="504"/>
      <c r="K179" s="504"/>
      <c r="L179" s="504"/>
      <c r="M179" s="504"/>
      <c r="N179" s="504"/>
      <c r="O179" s="504"/>
      <c r="P179" s="504"/>
    </row>
    <row r="180" spans="1:16">
      <c r="A180" s="504"/>
      <c r="I180" s="504"/>
      <c r="J180" s="504"/>
      <c r="K180" s="504"/>
      <c r="L180" s="504"/>
      <c r="M180" s="504"/>
      <c r="N180" s="504"/>
      <c r="O180" s="504"/>
      <c r="P180" s="504"/>
    </row>
    <row r="181" spans="1:16">
      <c r="A181" s="504"/>
      <c r="I181" s="504"/>
      <c r="J181" s="504"/>
      <c r="K181" s="504"/>
      <c r="L181" s="504"/>
      <c r="M181" s="504"/>
      <c r="N181" s="504"/>
      <c r="O181" s="504"/>
      <c r="P181" s="504"/>
    </row>
    <row r="182" spans="1:16">
      <c r="A182" s="504"/>
      <c r="I182" s="504"/>
      <c r="J182" s="504"/>
      <c r="K182" s="504"/>
      <c r="L182" s="504"/>
      <c r="M182" s="504"/>
      <c r="N182" s="504"/>
      <c r="O182" s="504"/>
      <c r="P182" s="504"/>
    </row>
    <row r="183" spans="1:16">
      <c r="A183" s="504"/>
      <c r="I183" s="504"/>
      <c r="J183" s="504"/>
      <c r="K183" s="504"/>
      <c r="L183" s="504"/>
      <c r="M183" s="504"/>
      <c r="N183" s="504"/>
      <c r="O183" s="504"/>
      <c r="P183" s="504"/>
    </row>
    <row r="184" spans="1:16">
      <c r="A184" s="504"/>
      <c r="I184" s="504"/>
      <c r="J184" s="504"/>
      <c r="K184" s="504"/>
      <c r="L184" s="504"/>
      <c r="M184" s="504"/>
      <c r="N184" s="504"/>
      <c r="O184" s="504"/>
      <c r="P184" s="504"/>
    </row>
    <row r="185" spans="1:16">
      <c r="A185" s="504"/>
      <c r="I185" s="504"/>
      <c r="J185" s="504"/>
      <c r="K185" s="504"/>
      <c r="L185" s="504"/>
      <c r="M185" s="504"/>
      <c r="N185" s="504"/>
      <c r="O185" s="504"/>
      <c r="P185" s="504"/>
    </row>
    <row r="186" spans="1:16">
      <c r="A186" s="504"/>
      <c r="I186" s="504"/>
      <c r="J186" s="504"/>
      <c r="K186" s="504"/>
      <c r="L186" s="504"/>
      <c r="M186" s="504"/>
      <c r="N186" s="504"/>
      <c r="O186" s="504"/>
      <c r="P186" s="504"/>
    </row>
    <row r="187" spans="1:16">
      <c r="A187" s="504"/>
      <c r="I187" s="504"/>
      <c r="J187" s="504"/>
      <c r="K187" s="504"/>
      <c r="L187" s="504"/>
      <c r="M187" s="504"/>
      <c r="N187" s="504"/>
      <c r="O187" s="504"/>
      <c r="P187" s="504"/>
    </row>
    <row r="188" spans="1:16">
      <c r="A188" s="504"/>
      <c r="I188" s="504"/>
      <c r="J188" s="504"/>
      <c r="K188" s="504"/>
      <c r="L188" s="504"/>
      <c r="M188" s="504"/>
      <c r="N188" s="504"/>
      <c r="O188" s="504"/>
      <c r="P188" s="504"/>
    </row>
    <row r="189" spans="1:16">
      <c r="A189" s="504"/>
      <c r="I189" s="504"/>
      <c r="J189" s="504"/>
      <c r="K189" s="504"/>
      <c r="L189" s="504"/>
      <c r="M189" s="504"/>
      <c r="N189" s="504"/>
      <c r="O189" s="504"/>
      <c r="P189" s="504"/>
    </row>
    <row r="190" spans="1:16">
      <c r="A190" s="504"/>
      <c r="B190" s="504"/>
      <c r="D190" s="504"/>
      <c r="E190" s="403"/>
      <c r="I190" s="504"/>
      <c r="J190" s="504"/>
      <c r="K190" s="504"/>
      <c r="L190" s="504"/>
      <c r="M190" s="504"/>
      <c r="N190" s="504"/>
      <c r="O190" s="504"/>
      <c r="P190" s="504"/>
    </row>
    <row r="191" spans="1:16">
      <c r="A191" s="504"/>
      <c r="B191" s="504"/>
      <c r="D191" s="504"/>
      <c r="E191" s="403"/>
      <c r="I191" s="504"/>
      <c r="J191" s="504"/>
      <c r="K191" s="504"/>
      <c r="L191" s="504"/>
      <c r="M191" s="504"/>
      <c r="N191" s="504"/>
      <c r="O191" s="504"/>
      <c r="P191" s="504"/>
    </row>
    <row r="192" spans="1:16">
      <c r="A192" s="504"/>
      <c r="B192" s="504"/>
      <c r="D192" s="504"/>
      <c r="E192" s="403"/>
      <c r="I192" s="504"/>
      <c r="J192" s="504"/>
      <c r="K192" s="504"/>
      <c r="L192" s="504"/>
      <c r="M192" s="504"/>
      <c r="N192" s="504"/>
      <c r="O192" s="504"/>
      <c r="P192" s="504"/>
    </row>
    <row r="193" spans="1:16">
      <c r="A193" s="504"/>
      <c r="B193" s="504"/>
      <c r="D193" s="504"/>
      <c r="E193" s="403"/>
      <c r="I193" s="504"/>
      <c r="J193" s="504"/>
      <c r="K193" s="504"/>
      <c r="L193" s="504"/>
      <c r="M193" s="504"/>
      <c r="N193" s="504"/>
      <c r="O193" s="504"/>
      <c r="P193" s="504"/>
    </row>
    <row r="194" spans="1:16">
      <c r="A194" s="504"/>
      <c r="B194" s="504"/>
      <c r="D194" s="504"/>
      <c r="E194" s="403"/>
      <c r="I194" s="504"/>
      <c r="J194" s="504"/>
      <c r="K194" s="504"/>
      <c r="L194" s="504"/>
      <c r="M194" s="504"/>
      <c r="N194" s="504"/>
      <c r="O194" s="504"/>
      <c r="P194" s="504"/>
    </row>
    <row r="195" spans="1:16">
      <c r="A195" s="504"/>
      <c r="B195" s="504"/>
      <c r="D195" s="504"/>
      <c r="E195" s="403"/>
      <c r="I195" s="504"/>
      <c r="J195" s="504"/>
      <c r="K195" s="504"/>
      <c r="L195" s="504"/>
      <c r="M195" s="504"/>
      <c r="N195" s="504"/>
      <c r="O195" s="504"/>
      <c r="P195" s="504"/>
    </row>
    <row r="196" spans="1:16">
      <c r="A196" s="504"/>
      <c r="B196" s="504"/>
      <c r="D196" s="504"/>
      <c r="E196" s="403"/>
      <c r="I196" s="504"/>
      <c r="J196" s="504"/>
      <c r="K196" s="504"/>
      <c r="L196" s="504"/>
      <c r="M196" s="504"/>
      <c r="N196" s="504"/>
      <c r="O196" s="504"/>
      <c r="P196" s="504"/>
    </row>
    <row r="197" spans="1:16">
      <c r="A197" s="504"/>
      <c r="B197" s="504"/>
      <c r="D197" s="504"/>
      <c r="E197" s="403"/>
      <c r="I197" s="504"/>
      <c r="J197" s="504"/>
      <c r="K197" s="504"/>
      <c r="L197" s="504"/>
      <c r="M197" s="504"/>
      <c r="N197" s="504"/>
      <c r="O197" s="504"/>
      <c r="P197" s="504"/>
    </row>
    <row r="198" spans="1:16">
      <c r="A198" s="504"/>
      <c r="B198" s="504"/>
      <c r="D198" s="504"/>
      <c r="E198" s="403"/>
      <c r="I198" s="504"/>
      <c r="J198" s="504"/>
      <c r="K198" s="504"/>
      <c r="L198" s="504"/>
      <c r="M198" s="504"/>
      <c r="N198" s="504"/>
      <c r="O198" s="504"/>
      <c r="P198" s="504"/>
    </row>
    <row r="199" spans="1:16">
      <c r="A199" s="504"/>
      <c r="B199" s="504"/>
      <c r="D199" s="504"/>
      <c r="E199" s="403"/>
      <c r="I199" s="504"/>
      <c r="J199" s="504"/>
      <c r="K199" s="504"/>
      <c r="L199" s="504"/>
      <c r="M199" s="504"/>
      <c r="N199" s="504"/>
      <c r="O199" s="504"/>
      <c r="P199" s="504"/>
    </row>
    <row r="200" spans="1:16">
      <c r="A200" s="504"/>
      <c r="B200" s="504"/>
      <c r="D200" s="504"/>
      <c r="E200" s="403"/>
      <c r="I200" s="504"/>
      <c r="J200" s="504"/>
      <c r="K200" s="504"/>
      <c r="L200" s="504"/>
      <c r="M200" s="504"/>
      <c r="N200" s="504"/>
      <c r="O200" s="504"/>
      <c r="P200" s="504"/>
    </row>
    <row r="201" spans="1:16">
      <c r="A201" s="504"/>
      <c r="B201" s="504"/>
      <c r="D201" s="504"/>
      <c r="E201" s="403"/>
      <c r="I201" s="504"/>
      <c r="J201" s="504"/>
      <c r="K201" s="504"/>
      <c r="L201" s="504"/>
      <c r="M201" s="504"/>
      <c r="N201" s="504"/>
      <c r="O201" s="504"/>
      <c r="P201" s="504"/>
    </row>
    <row r="202" spans="1:16">
      <c r="A202" s="504"/>
      <c r="B202" s="504"/>
      <c r="D202" s="504"/>
      <c r="E202" s="403"/>
      <c r="I202" s="504"/>
      <c r="J202" s="504"/>
      <c r="K202" s="504"/>
      <c r="L202" s="504"/>
      <c r="M202" s="504"/>
      <c r="N202" s="504"/>
      <c r="O202" s="504"/>
      <c r="P202" s="504"/>
    </row>
    <row r="203" spans="1:16">
      <c r="A203" s="504"/>
      <c r="B203" s="504"/>
      <c r="D203" s="504"/>
      <c r="E203" s="403"/>
      <c r="I203" s="504"/>
      <c r="J203" s="504"/>
      <c r="K203" s="504"/>
      <c r="L203" s="504"/>
      <c r="M203" s="504"/>
      <c r="N203" s="504"/>
      <c r="O203" s="504"/>
      <c r="P203" s="504"/>
    </row>
    <row r="204" spans="1:16">
      <c r="A204" s="504"/>
      <c r="B204" s="504"/>
      <c r="D204" s="504"/>
      <c r="E204" s="403"/>
      <c r="I204" s="504"/>
      <c r="J204" s="504"/>
      <c r="K204" s="504"/>
      <c r="L204" s="504"/>
      <c r="M204" s="504"/>
      <c r="N204" s="504"/>
      <c r="O204" s="504"/>
      <c r="P204" s="504"/>
    </row>
    <row r="205" spans="1:16">
      <c r="A205" s="504"/>
      <c r="B205" s="504"/>
      <c r="D205" s="504"/>
      <c r="E205" s="403"/>
      <c r="I205" s="504"/>
      <c r="J205" s="504"/>
      <c r="K205" s="504"/>
      <c r="L205" s="504"/>
      <c r="M205" s="504"/>
      <c r="N205" s="504"/>
      <c r="O205" s="504"/>
      <c r="P205" s="504"/>
    </row>
    <row r="206" spans="1:16">
      <c r="A206" s="504"/>
      <c r="B206" s="504"/>
      <c r="D206" s="504"/>
      <c r="E206" s="403"/>
      <c r="I206" s="504"/>
      <c r="J206" s="504"/>
      <c r="K206" s="504"/>
      <c r="L206" s="504"/>
      <c r="M206" s="504"/>
      <c r="N206" s="504"/>
      <c r="O206" s="504"/>
      <c r="P206" s="504"/>
    </row>
    <row r="207" spans="1:16">
      <c r="A207" s="504"/>
      <c r="B207" s="504"/>
      <c r="D207" s="504"/>
      <c r="E207" s="403"/>
      <c r="I207" s="504"/>
      <c r="J207" s="504"/>
      <c r="K207" s="504"/>
      <c r="L207" s="504"/>
      <c r="M207" s="504"/>
      <c r="N207" s="504"/>
      <c r="O207" s="504"/>
      <c r="P207" s="504"/>
    </row>
    <row r="208" spans="1:16">
      <c r="A208" s="504"/>
      <c r="B208" s="504"/>
      <c r="D208" s="504"/>
      <c r="E208" s="403"/>
      <c r="I208" s="504"/>
      <c r="J208" s="504"/>
      <c r="K208" s="504"/>
      <c r="L208" s="504"/>
      <c r="M208" s="504"/>
      <c r="N208" s="504"/>
      <c r="O208" s="504"/>
      <c r="P208" s="504"/>
    </row>
    <row r="209" spans="1:16">
      <c r="A209" s="504"/>
      <c r="B209" s="504"/>
      <c r="D209" s="504"/>
      <c r="E209" s="403"/>
      <c r="I209" s="504"/>
      <c r="J209" s="504"/>
      <c r="K209" s="504"/>
      <c r="L209" s="504"/>
      <c r="M209" s="504"/>
      <c r="N209" s="504"/>
      <c r="O209" s="504"/>
      <c r="P209" s="504"/>
    </row>
    <row r="210" spans="1:16">
      <c r="A210" s="504"/>
      <c r="B210" s="504"/>
      <c r="D210" s="504"/>
      <c r="E210" s="403"/>
      <c r="I210" s="504"/>
      <c r="J210" s="504"/>
      <c r="K210" s="504"/>
      <c r="L210" s="504"/>
      <c r="M210" s="504"/>
      <c r="N210" s="504"/>
      <c r="O210" s="504"/>
      <c r="P210" s="504"/>
    </row>
    <row r="211" spans="1:16">
      <c r="A211" s="504"/>
      <c r="B211" s="504"/>
      <c r="D211" s="504"/>
      <c r="E211" s="403"/>
      <c r="I211" s="504"/>
      <c r="J211" s="504"/>
      <c r="K211" s="504"/>
      <c r="L211" s="504"/>
      <c r="M211" s="504"/>
      <c r="N211" s="504"/>
      <c r="O211" s="504"/>
      <c r="P211" s="504"/>
    </row>
    <row r="212" spans="1:16">
      <c r="A212" s="504"/>
      <c r="B212" s="504"/>
      <c r="D212" s="504"/>
      <c r="E212" s="403"/>
      <c r="I212" s="504"/>
      <c r="J212" s="504"/>
      <c r="K212" s="504"/>
      <c r="L212" s="504"/>
      <c r="M212" s="504"/>
      <c r="N212" s="504"/>
      <c r="O212" s="504"/>
      <c r="P212" s="504"/>
    </row>
    <row r="213" spans="1:16">
      <c r="A213" s="504"/>
      <c r="B213" s="504"/>
      <c r="D213" s="504"/>
      <c r="E213" s="403"/>
      <c r="I213" s="504"/>
      <c r="J213" s="504"/>
      <c r="K213" s="504"/>
      <c r="L213" s="504"/>
      <c r="M213" s="504"/>
      <c r="N213" s="504"/>
      <c r="O213" s="504"/>
      <c r="P213" s="504"/>
    </row>
    <row r="214" spans="1:16">
      <c r="A214" s="504"/>
      <c r="B214" s="504"/>
      <c r="D214" s="504"/>
      <c r="E214" s="403"/>
      <c r="I214" s="504"/>
      <c r="J214" s="504"/>
      <c r="K214" s="504"/>
      <c r="L214" s="504"/>
      <c r="M214" s="504"/>
      <c r="N214" s="504"/>
      <c r="O214" s="504"/>
      <c r="P214" s="504"/>
    </row>
    <row r="215" spans="1:16">
      <c r="A215" s="504"/>
      <c r="B215" s="504"/>
      <c r="D215" s="504"/>
      <c r="E215" s="403"/>
      <c r="I215" s="504"/>
      <c r="J215" s="504"/>
      <c r="K215" s="504"/>
      <c r="L215" s="504"/>
      <c r="M215" s="504"/>
      <c r="N215" s="504"/>
      <c r="O215" s="504"/>
      <c r="P215" s="504"/>
    </row>
    <row r="216" spans="1:16">
      <c r="A216" s="504"/>
      <c r="B216" s="504"/>
      <c r="D216" s="504"/>
      <c r="E216" s="403"/>
      <c r="I216" s="504"/>
      <c r="J216" s="504"/>
      <c r="K216" s="504"/>
      <c r="L216" s="504"/>
      <c r="M216" s="504"/>
      <c r="N216" s="504"/>
      <c r="O216" s="504"/>
      <c r="P216" s="504"/>
    </row>
    <row r="217" spans="1:16">
      <c r="A217" s="504"/>
      <c r="B217" s="504"/>
      <c r="D217" s="504"/>
      <c r="E217" s="403"/>
      <c r="I217" s="504"/>
      <c r="J217" s="504"/>
      <c r="K217" s="504"/>
      <c r="L217" s="504"/>
      <c r="M217" s="504"/>
      <c r="N217" s="504"/>
      <c r="O217" s="504"/>
      <c r="P217" s="504"/>
    </row>
    <row r="218" spans="1:16">
      <c r="A218" s="504"/>
      <c r="B218" s="504"/>
      <c r="D218" s="504"/>
      <c r="E218" s="403"/>
      <c r="I218" s="504"/>
      <c r="J218" s="504"/>
      <c r="K218" s="504"/>
      <c r="L218" s="504"/>
      <c r="M218" s="504"/>
      <c r="N218" s="504"/>
      <c r="O218" s="504"/>
      <c r="P218" s="504"/>
    </row>
    <row r="219" spans="1:16">
      <c r="A219" s="504"/>
      <c r="B219" s="504"/>
      <c r="D219" s="504"/>
      <c r="E219" s="403"/>
      <c r="I219" s="504"/>
      <c r="J219" s="504"/>
      <c r="K219" s="504"/>
      <c r="L219" s="504"/>
      <c r="M219" s="504"/>
      <c r="N219" s="504"/>
      <c r="O219" s="504"/>
      <c r="P219" s="504"/>
    </row>
    <row r="220" spans="1:16">
      <c r="A220" s="504"/>
      <c r="B220" s="504"/>
      <c r="D220" s="504"/>
      <c r="E220" s="403"/>
      <c r="I220" s="504"/>
      <c r="J220" s="504"/>
      <c r="K220" s="504"/>
      <c r="L220" s="504"/>
      <c r="M220" s="504"/>
      <c r="N220" s="504"/>
      <c r="O220" s="504"/>
      <c r="P220" s="504"/>
    </row>
    <row r="221" spans="1:16">
      <c r="A221" s="504"/>
      <c r="B221" s="504"/>
      <c r="D221" s="504"/>
      <c r="E221" s="403"/>
      <c r="I221" s="504"/>
      <c r="J221" s="504"/>
      <c r="K221" s="504"/>
      <c r="L221" s="504"/>
      <c r="M221" s="504"/>
      <c r="N221" s="504"/>
      <c r="O221" s="504"/>
      <c r="P221" s="504"/>
    </row>
    <row r="222" spans="1:16">
      <c r="A222" s="504"/>
      <c r="B222" s="504"/>
      <c r="D222" s="504"/>
      <c r="E222" s="403"/>
      <c r="I222" s="504"/>
      <c r="J222" s="504"/>
      <c r="K222" s="504"/>
      <c r="L222" s="504"/>
      <c r="M222" s="504"/>
      <c r="N222" s="504"/>
      <c r="O222" s="504"/>
      <c r="P222" s="504"/>
    </row>
    <row r="223" spans="1:16">
      <c r="A223" s="504"/>
      <c r="B223" s="504"/>
      <c r="D223" s="504"/>
      <c r="E223" s="403"/>
      <c r="I223" s="504"/>
      <c r="J223" s="504"/>
      <c r="K223" s="504"/>
      <c r="L223" s="504"/>
      <c r="M223" s="504"/>
      <c r="N223" s="504"/>
      <c r="O223" s="504"/>
      <c r="P223" s="504"/>
    </row>
    <row r="224" spans="1:16">
      <c r="A224" s="504"/>
      <c r="B224" s="504"/>
      <c r="D224" s="504"/>
      <c r="E224" s="403"/>
      <c r="I224" s="504"/>
      <c r="J224" s="504"/>
      <c r="K224" s="504"/>
      <c r="L224" s="504"/>
      <c r="M224" s="504"/>
      <c r="N224" s="504"/>
      <c r="O224" s="504"/>
      <c r="P224" s="504"/>
    </row>
    <row r="225" spans="1:16">
      <c r="A225" s="504"/>
      <c r="B225" s="504"/>
      <c r="D225" s="504"/>
      <c r="E225" s="403"/>
      <c r="I225" s="504"/>
      <c r="J225" s="504"/>
      <c r="K225" s="504"/>
      <c r="L225" s="504"/>
      <c r="M225" s="504"/>
      <c r="N225" s="504"/>
      <c r="O225" s="504"/>
      <c r="P225" s="504"/>
    </row>
    <row r="226" spans="1:16">
      <c r="A226" s="504"/>
      <c r="B226" s="504"/>
      <c r="D226" s="504"/>
      <c r="E226" s="403"/>
      <c r="I226" s="504"/>
      <c r="J226" s="504"/>
      <c r="K226" s="504"/>
      <c r="L226" s="504"/>
      <c r="M226" s="504"/>
      <c r="N226" s="504"/>
      <c r="O226" s="504"/>
      <c r="P226" s="504"/>
    </row>
    <row r="227" spans="1:16">
      <c r="A227" s="504"/>
      <c r="B227" s="504"/>
      <c r="D227" s="504"/>
      <c r="E227" s="403"/>
      <c r="I227" s="504"/>
      <c r="J227" s="504"/>
      <c r="K227" s="504"/>
      <c r="L227" s="504"/>
      <c r="M227" s="504"/>
      <c r="N227" s="504"/>
      <c r="O227" s="504"/>
      <c r="P227" s="504"/>
    </row>
    <row r="228" spans="1:16">
      <c r="A228" s="504"/>
      <c r="B228" s="504"/>
      <c r="D228" s="504"/>
      <c r="E228" s="403"/>
      <c r="I228" s="504"/>
      <c r="J228" s="504"/>
      <c r="K228" s="504"/>
      <c r="L228" s="504"/>
      <c r="M228" s="504"/>
      <c r="N228" s="504"/>
      <c r="O228" s="504"/>
      <c r="P228" s="504"/>
    </row>
    <row r="229" spans="1:16">
      <c r="A229" s="504"/>
      <c r="B229" s="504"/>
      <c r="D229" s="504"/>
      <c r="E229" s="403"/>
      <c r="I229" s="504"/>
      <c r="J229" s="504"/>
      <c r="K229" s="504"/>
      <c r="L229" s="504"/>
      <c r="M229" s="504"/>
      <c r="N229" s="504"/>
      <c r="O229" s="504"/>
      <c r="P229" s="504"/>
    </row>
    <row r="230" spans="1:16">
      <c r="A230" s="504"/>
      <c r="B230" s="504"/>
      <c r="D230" s="504"/>
      <c r="E230" s="403"/>
      <c r="I230" s="504"/>
      <c r="J230" s="504"/>
      <c r="K230" s="504"/>
      <c r="L230" s="504"/>
      <c r="M230" s="504"/>
      <c r="N230" s="504"/>
      <c r="O230" s="504"/>
      <c r="P230" s="504"/>
    </row>
    <row r="231" spans="1:16">
      <c r="A231" s="504"/>
      <c r="B231" s="504"/>
      <c r="D231" s="504"/>
      <c r="E231" s="403"/>
      <c r="I231" s="504"/>
      <c r="J231" s="504"/>
      <c r="K231" s="504"/>
      <c r="L231" s="504"/>
      <c r="M231" s="504"/>
      <c r="N231" s="504"/>
      <c r="O231" s="504"/>
      <c r="P231" s="504"/>
    </row>
    <row r="232" spans="1:16">
      <c r="A232" s="504"/>
      <c r="B232" s="504"/>
      <c r="D232" s="504"/>
      <c r="E232" s="403"/>
      <c r="I232" s="504"/>
      <c r="J232" s="504"/>
      <c r="K232" s="504"/>
      <c r="L232" s="504"/>
      <c r="M232" s="504"/>
      <c r="N232" s="504"/>
      <c r="O232" s="504"/>
      <c r="P232" s="504"/>
    </row>
    <row r="233" spans="1:16">
      <c r="A233" s="504"/>
      <c r="B233" s="504"/>
      <c r="D233" s="504"/>
      <c r="E233" s="403"/>
      <c r="I233" s="504"/>
      <c r="J233" s="504"/>
      <c r="K233" s="504"/>
      <c r="L233" s="504"/>
      <c r="M233" s="504"/>
      <c r="N233" s="504"/>
      <c r="O233" s="504"/>
      <c r="P233" s="504"/>
    </row>
    <row r="234" spans="1:16">
      <c r="A234" s="504"/>
      <c r="B234" s="504"/>
      <c r="D234" s="504"/>
      <c r="E234" s="403"/>
      <c r="I234" s="504"/>
      <c r="J234" s="504"/>
      <c r="K234" s="504"/>
      <c r="L234" s="504"/>
      <c r="M234" s="504"/>
      <c r="N234" s="504"/>
      <c r="O234" s="504"/>
      <c r="P234" s="504"/>
    </row>
    <row r="235" spans="1:16">
      <c r="A235" s="504"/>
      <c r="B235" s="504"/>
      <c r="D235" s="504"/>
      <c r="E235" s="403"/>
      <c r="I235" s="504"/>
      <c r="J235" s="504"/>
      <c r="K235" s="504"/>
      <c r="L235" s="504"/>
      <c r="M235" s="504"/>
      <c r="N235" s="504"/>
      <c r="O235" s="504"/>
      <c r="P235" s="504"/>
    </row>
    <row r="236" spans="1:16">
      <c r="A236" s="504"/>
      <c r="B236" s="504"/>
      <c r="D236" s="504"/>
      <c r="E236" s="403"/>
      <c r="I236" s="504"/>
      <c r="J236" s="504"/>
      <c r="K236" s="504"/>
      <c r="L236" s="504"/>
      <c r="M236" s="504"/>
      <c r="N236" s="504"/>
      <c r="O236" s="504"/>
      <c r="P236" s="504"/>
    </row>
    <row r="237" spans="1:16">
      <c r="A237" s="504"/>
      <c r="B237" s="504"/>
      <c r="D237" s="504"/>
      <c r="E237" s="403"/>
      <c r="I237" s="504"/>
      <c r="J237" s="504"/>
      <c r="K237" s="504"/>
      <c r="L237" s="504"/>
      <c r="M237" s="504"/>
      <c r="N237" s="504"/>
      <c r="O237" s="504"/>
      <c r="P237" s="504"/>
    </row>
    <row r="238" spans="1:16">
      <c r="A238" s="504"/>
      <c r="B238" s="504"/>
      <c r="D238" s="504"/>
      <c r="E238" s="403"/>
      <c r="I238" s="504"/>
      <c r="J238" s="504"/>
      <c r="K238" s="504"/>
      <c r="L238" s="504"/>
      <c r="M238" s="504"/>
      <c r="N238" s="504"/>
      <c r="O238" s="504"/>
      <c r="P238" s="504"/>
    </row>
    <row r="239" spans="1:16">
      <c r="A239" s="504"/>
      <c r="B239" s="504"/>
      <c r="D239" s="504"/>
      <c r="E239" s="403"/>
      <c r="I239" s="504"/>
      <c r="J239" s="504"/>
      <c r="K239" s="504"/>
      <c r="L239" s="504"/>
      <c r="M239" s="504"/>
      <c r="N239" s="504"/>
      <c r="O239" s="504"/>
      <c r="P239" s="504"/>
    </row>
    <row r="240" spans="1:16">
      <c r="A240" s="504"/>
      <c r="B240" s="504"/>
      <c r="D240" s="504"/>
      <c r="E240" s="403"/>
      <c r="I240" s="504"/>
      <c r="J240" s="504"/>
      <c r="K240" s="504"/>
      <c r="L240" s="504"/>
      <c r="M240" s="504"/>
      <c r="N240" s="504"/>
      <c r="O240" s="504"/>
      <c r="P240" s="504"/>
    </row>
    <row r="241" spans="1:16">
      <c r="A241" s="504"/>
      <c r="B241" s="504"/>
      <c r="D241" s="504"/>
      <c r="E241" s="403"/>
      <c r="I241" s="504"/>
      <c r="J241" s="504"/>
      <c r="K241" s="504"/>
      <c r="L241" s="504"/>
      <c r="M241" s="504"/>
      <c r="N241" s="504"/>
      <c r="O241" s="504"/>
      <c r="P241" s="504"/>
    </row>
    <row r="242" spans="1:16">
      <c r="A242" s="504"/>
      <c r="B242" s="504"/>
      <c r="D242" s="504"/>
      <c r="E242" s="403"/>
      <c r="I242" s="504"/>
      <c r="J242" s="504"/>
      <c r="K242" s="504"/>
      <c r="L242" s="504"/>
      <c r="M242" s="504"/>
      <c r="N242" s="504"/>
      <c r="O242" s="504"/>
      <c r="P242" s="504"/>
    </row>
    <row r="243" spans="1:16">
      <c r="A243" s="504"/>
      <c r="B243" s="504"/>
      <c r="D243" s="504"/>
      <c r="E243" s="403"/>
      <c r="I243" s="504"/>
      <c r="J243" s="504"/>
      <c r="K243" s="504"/>
      <c r="L243" s="504"/>
      <c r="M243" s="504"/>
      <c r="N243" s="504"/>
      <c r="O243" s="504"/>
      <c r="P243" s="504"/>
    </row>
    <row r="244" spans="1:16">
      <c r="A244" s="504"/>
      <c r="B244" s="504"/>
      <c r="D244" s="504"/>
      <c r="E244" s="403"/>
      <c r="I244" s="504"/>
      <c r="J244" s="504"/>
      <c r="K244" s="504"/>
      <c r="L244" s="504"/>
      <c r="M244" s="504"/>
      <c r="N244" s="504"/>
      <c r="O244" s="504"/>
      <c r="P244" s="504"/>
    </row>
    <row r="245" spans="1:16">
      <c r="A245" s="504"/>
      <c r="B245" s="504"/>
      <c r="D245" s="504"/>
      <c r="E245" s="403"/>
      <c r="I245" s="504"/>
      <c r="J245" s="504"/>
      <c r="K245" s="504"/>
      <c r="L245" s="504"/>
      <c r="M245" s="504"/>
      <c r="N245" s="504"/>
      <c r="O245" s="504"/>
      <c r="P245" s="504"/>
    </row>
    <row r="246" spans="1:16">
      <c r="A246" s="504"/>
      <c r="B246" s="504"/>
      <c r="D246" s="504"/>
      <c r="E246" s="403"/>
      <c r="I246" s="504"/>
      <c r="J246" s="504"/>
      <c r="K246" s="504"/>
      <c r="L246" s="504"/>
      <c r="M246" s="504"/>
      <c r="N246" s="504"/>
      <c r="O246" s="504"/>
      <c r="P246" s="504"/>
    </row>
    <row r="247" spans="1:16">
      <c r="A247" s="504"/>
      <c r="B247" s="504"/>
      <c r="D247" s="504"/>
      <c r="E247" s="403"/>
      <c r="I247" s="504"/>
      <c r="J247" s="504"/>
      <c r="K247" s="504"/>
      <c r="L247" s="504"/>
      <c r="M247" s="504"/>
      <c r="N247" s="504"/>
      <c r="O247" s="504"/>
      <c r="P247" s="504"/>
    </row>
    <row r="248" spans="1:16">
      <c r="A248" s="504"/>
      <c r="B248" s="504"/>
      <c r="D248" s="504"/>
      <c r="E248" s="403"/>
      <c r="I248" s="504"/>
      <c r="J248" s="504"/>
      <c r="K248" s="504"/>
      <c r="L248" s="504"/>
      <c r="M248" s="504"/>
      <c r="N248" s="504"/>
      <c r="O248" s="504"/>
      <c r="P248" s="504"/>
    </row>
    <row r="249" spans="1:16">
      <c r="A249" s="504"/>
      <c r="B249" s="504"/>
      <c r="D249" s="504"/>
      <c r="E249" s="403"/>
      <c r="I249" s="504"/>
      <c r="J249" s="504"/>
      <c r="K249" s="504"/>
      <c r="L249" s="504"/>
      <c r="M249" s="504"/>
      <c r="N249" s="504"/>
      <c r="O249" s="504"/>
      <c r="P249" s="504"/>
    </row>
    <row r="250" spans="1:16">
      <c r="A250" s="504"/>
      <c r="B250" s="504"/>
      <c r="D250" s="504"/>
      <c r="E250" s="403"/>
      <c r="I250" s="504"/>
      <c r="J250" s="504"/>
      <c r="K250" s="504"/>
      <c r="L250" s="504"/>
      <c r="M250" s="504"/>
      <c r="N250" s="504"/>
      <c r="O250" s="504"/>
      <c r="P250" s="504"/>
    </row>
    <row r="251" spans="1:16">
      <c r="A251" s="504"/>
      <c r="B251" s="504"/>
      <c r="D251" s="504"/>
      <c r="E251" s="403"/>
      <c r="I251" s="504"/>
      <c r="J251" s="504"/>
      <c r="K251" s="504"/>
      <c r="L251" s="504"/>
      <c r="M251" s="504"/>
      <c r="N251" s="504"/>
      <c r="O251" s="504"/>
      <c r="P251" s="504"/>
    </row>
    <row r="252" spans="1:16">
      <c r="A252" s="504"/>
      <c r="B252" s="504"/>
      <c r="D252" s="504"/>
      <c r="E252" s="403"/>
      <c r="I252" s="504"/>
      <c r="J252" s="504"/>
      <c r="K252" s="504"/>
      <c r="L252" s="504"/>
      <c r="M252" s="504"/>
      <c r="N252" s="504"/>
      <c r="O252" s="504"/>
      <c r="P252" s="504"/>
    </row>
    <row r="253" spans="1:16">
      <c r="A253" s="504"/>
      <c r="B253" s="504"/>
      <c r="D253" s="504"/>
      <c r="E253" s="403"/>
      <c r="I253" s="504"/>
      <c r="J253" s="504"/>
      <c r="K253" s="504"/>
      <c r="L253" s="504"/>
      <c r="M253" s="504"/>
      <c r="N253" s="504"/>
      <c r="O253" s="504"/>
      <c r="P253" s="504"/>
    </row>
    <row r="254" spans="1:16">
      <c r="A254" s="504"/>
      <c r="B254" s="504"/>
      <c r="D254" s="504"/>
      <c r="E254" s="403"/>
      <c r="I254" s="504"/>
      <c r="J254" s="504"/>
      <c r="K254" s="504"/>
      <c r="L254" s="504"/>
      <c r="M254" s="504"/>
      <c r="N254" s="504"/>
      <c r="O254" s="504"/>
      <c r="P254" s="504"/>
    </row>
    <row r="255" spans="1:16">
      <c r="A255" s="504"/>
      <c r="B255" s="504"/>
      <c r="D255" s="504"/>
      <c r="E255" s="403"/>
      <c r="I255" s="504"/>
      <c r="J255" s="504"/>
      <c r="K255" s="504"/>
      <c r="L255" s="504"/>
      <c r="M255" s="504"/>
      <c r="N255" s="504"/>
      <c r="O255" s="504"/>
      <c r="P255" s="504"/>
    </row>
    <row r="256" spans="1:16">
      <c r="A256" s="504"/>
      <c r="B256" s="504"/>
      <c r="D256" s="504"/>
      <c r="E256" s="403"/>
      <c r="I256" s="504"/>
      <c r="J256" s="504"/>
      <c r="K256" s="504"/>
      <c r="L256" s="504"/>
      <c r="M256" s="504"/>
      <c r="N256" s="504"/>
      <c r="O256" s="504"/>
      <c r="P256" s="504"/>
    </row>
    <row r="257" spans="1:16">
      <c r="A257" s="504"/>
      <c r="B257" s="504"/>
      <c r="D257" s="504"/>
      <c r="E257" s="403"/>
      <c r="I257" s="504"/>
      <c r="J257" s="504"/>
      <c r="K257" s="504"/>
      <c r="L257" s="504"/>
      <c r="M257" s="504"/>
      <c r="N257" s="504"/>
      <c r="O257" s="504"/>
      <c r="P257" s="504"/>
    </row>
    <row r="258" spans="1:16">
      <c r="A258" s="504"/>
      <c r="B258" s="504"/>
      <c r="D258" s="504"/>
      <c r="E258" s="403"/>
      <c r="I258" s="504"/>
      <c r="J258" s="504"/>
      <c r="K258" s="504"/>
      <c r="L258" s="504"/>
      <c r="M258" s="504"/>
      <c r="N258" s="504"/>
      <c r="O258" s="504"/>
      <c r="P258" s="504"/>
    </row>
    <row r="259" spans="1:16">
      <c r="A259" s="504"/>
      <c r="B259" s="504"/>
      <c r="D259" s="504"/>
      <c r="E259" s="403"/>
      <c r="I259" s="504"/>
      <c r="J259" s="504"/>
      <c r="K259" s="504"/>
      <c r="L259" s="504"/>
      <c r="M259" s="504"/>
      <c r="N259" s="504"/>
      <c r="O259" s="504"/>
      <c r="P259" s="504"/>
    </row>
  </sheetData>
  <autoFilter ref="A14:P145"/>
  <mergeCells count="12">
    <mergeCell ref="C120:D120"/>
    <mergeCell ref="C134:D134"/>
    <mergeCell ref="B145:F145"/>
    <mergeCell ref="A1:G1"/>
    <mergeCell ref="A2:G2"/>
    <mergeCell ref="A3:G3"/>
    <mergeCell ref="B141:F141"/>
    <mergeCell ref="A139:C139"/>
    <mergeCell ref="B140:H140"/>
    <mergeCell ref="B143:G143"/>
    <mergeCell ref="B144:G144"/>
    <mergeCell ref="B142:G142"/>
  </mergeCells>
  <printOptions horizontalCentered="1"/>
  <pageMargins left="0.98425196850393704" right="0.98425196850393704" top="0.78740157480314965" bottom="3.9370078740157481" header="0.51181102362204722" footer="3.3464566929133861"/>
  <pageSetup paperSize="9" scale="93" firstPageNumber="69" orientation="portrait" blackAndWhite="1" useFirstPageNumber="1" r:id="rId1"/>
  <headerFooter alignWithMargins="0">
    <oddHeader xml:space="preserve">&amp;C   </oddHeader>
    <oddFooter>&amp;C&amp;"Times New Roman,Bold"  &amp;P</oddFooter>
  </headerFooter>
  <rowBreaks count="2" manualBreakCount="2">
    <brk id="76" max="7" man="1"/>
    <brk id="116" max="7" man="1"/>
  </rowBreaks>
</worksheet>
</file>

<file path=xl/worksheets/sheet37.xml><?xml version="1.0" encoding="utf-8"?>
<worksheet xmlns="http://schemas.openxmlformats.org/spreadsheetml/2006/main" xmlns:r="http://schemas.openxmlformats.org/officeDocument/2006/relationships">
  <sheetPr syncVertical="1" syncRef="A16" transitionEvaluation="1">
    <tabColor rgb="FFC00000"/>
  </sheetPr>
  <dimension ref="A1:H115"/>
  <sheetViews>
    <sheetView view="pageBreakPreview" topLeftCell="A16" zoomScaleSheetLayoutView="100" workbookViewId="0">
      <selection activeCell="A30" sqref="A30:XFD32"/>
    </sheetView>
  </sheetViews>
  <sheetFormatPr defaultColWidth="9.109375" defaultRowHeight="13.2"/>
  <cols>
    <col min="1" max="1" width="5.6640625" style="567" customWidth="1"/>
    <col min="2" max="2" width="8.109375" style="583" customWidth="1"/>
    <col min="3" max="3" width="33.44140625" style="562" customWidth="1"/>
    <col min="4" max="4" width="8.6640625" style="566" customWidth="1"/>
    <col min="5" max="5" width="9.44140625" style="566" customWidth="1"/>
    <col min="6" max="6" width="10" style="564" customWidth="1"/>
    <col min="7" max="7" width="8.5546875" style="564" customWidth="1"/>
    <col min="8" max="8" width="3.5546875" style="564" customWidth="1"/>
    <col min="9" max="11" width="9.109375" style="564" customWidth="1"/>
    <col min="12" max="16384" width="9.109375" style="564"/>
  </cols>
  <sheetData>
    <row r="1" spans="1:8" ht="14.1" customHeight="1">
      <c r="A1" s="1695" t="s">
        <v>815</v>
      </c>
      <c r="B1" s="1695"/>
      <c r="C1" s="1695"/>
      <c r="D1" s="1695"/>
      <c r="E1" s="1695"/>
      <c r="F1" s="1695"/>
      <c r="G1" s="1695"/>
      <c r="H1" s="910"/>
    </row>
    <row r="2" spans="1:8" ht="14.1" customHeight="1">
      <c r="A2" s="1695" t="s">
        <v>816</v>
      </c>
      <c r="B2" s="1695"/>
      <c r="C2" s="1695"/>
      <c r="D2" s="1695"/>
      <c r="E2" s="1695"/>
      <c r="F2" s="1695"/>
      <c r="G2" s="1695"/>
      <c r="H2" s="910"/>
    </row>
    <row r="3" spans="1:8">
      <c r="A3" s="1696" t="s">
        <v>880</v>
      </c>
      <c r="B3" s="1696"/>
      <c r="C3" s="1696"/>
      <c r="D3" s="1696"/>
      <c r="E3" s="1696"/>
      <c r="F3" s="1696"/>
      <c r="G3" s="1696"/>
      <c r="H3" s="906"/>
    </row>
    <row r="4" spans="1:8" ht="13.8">
      <c r="A4" s="652"/>
      <c r="B4" s="653"/>
      <c r="C4" s="653"/>
      <c r="D4" s="653"/>
      <c r="E4" s="653"/>
      <c r="F4" s="653"/>
      <c r="G4" s="653"/>
      <c r="H4" s="653"/>
    </row>
    <row r="5" spans="1:8">
      <c r="A5" s="652"/>
      <c r="B5" s="654"/>
      <c r="C5" s="654"/>
      <c r="D5" s="655"/>
      <c r="E5" s="656" t="s">
        <v>4</v>
      </c>
      <c r="F5" s="656" t="s">
        <v>5</v>
      </c>
      <c r="G5" s="656" t="s">
        <v>110</v>
      </c>
      <c r="H5" s="657"/>
    </row>
    <row r="6" spans="1:8">
      <c r="A6" s="652"/>
      <c r="B6" s="658" t="s">
        <v>6</v>
      </c>
      <c r="C6" s="654" t="s">
        <v>7</v>
      </c>
      <c r="D6" s="659" t="s">
        <v>52</v>
      </c>
      <c r="E6" s="660">
        <v>95441</v>
      </c>
      <c r="F6" s="1390">
        <v>0</v>
      </c>
      <c r="G6" s="660">
        <f>SUM(E6:F6)</f>
        <v>95441</v>
      </c>
      <c r="H6" s="660"/>
    </row>
    <row r="7" spans="1:8">
      <c r="A7" s="652"/>
      <c r="B7" s="658" t="s">
        <v>8</v>
      </c>
      <c r="C7" s="661" t="s">
        <v>9</v>
      </c>
      <c r="D7" s="662"/>
      <c r="E7" s="657"/>
      <c r="F7" s="1391"/>
      <c r="G7" s="657"/>
      <c r="H7" s="657"/>
    </row>
    <row r="8" spans="1:8">
      <c r="A8" s="652"/>
      <c r="B8" s="658"/>
      <c r="C8" s="661" t="s">
        <v>106</v>
      </c>
      <c r="D8" s="662" t="s">
        <v>52</v>
      </c>
      <c r="E8" s="657">
        <f>G24</f>
        <v>880</v>
      </c>
      <c r="F8" s="1393">
        <v>0</v>
      </c>
      <c r="G8" s="657">
        <f>SUM(E8:F8)</f>
        <v>880</v>
      </c>
      <c r="H8" s="657"/>
    </row>
    <row r="9" spans="1:8">
      <c r="A9" s="652"/>
      <c r="B9" s="664" t="s">
        <v>51</v>
      </c>
      <c r="C9" s="654" t="s">
        <v>20</v>
      </c>
      <c r="D9" s="665" t="s">
        <v>52</v>
      </c>
      <c r="E9" s="666">
        <f>SUM(E6:E8)</f>
        <v>96321</v>
      </c>
      <c r="F9" s="1392">
        <f>SUM(F6:F8)</f>
        <v>0</v>
      </c>
      <c r="G9" s="666">
        <f>SUM(E9:F9)</f>
        <v>96321</v>
      </c>
      <c r="H9" s="660"/>
    </row>
    <row r="10" spans="1:8">
      <c r="A10" s="652"/>
      <c r="B10" s="658"/>
      <c r="C10" s="654"/>
      <c r="D10" s="667"/>
      <c r="E10" s="667"/>
      <c r="F10" s="659"/>
      <c r="G10" s="667"/>
      <c r="H10" s="667"/>
    </row>
    <row r="11" spans="1:8" s="565" customFormat="1">
      <c r="A11" s="652"/>
      <c r="B11" s="658" t="s">
        <v>21</v>
      </c>
      <c r="C11" s="654" t="s">
        <v>22</v>
      </c>
      <c r="D11" s="654"/>
      <c r="E11" s="654"/>
      <c r="F11" s="668"/>
      <c r="G11" s="654"/>
      <c r="H11" s="654"/>
    </row>
    <row r="12" spans="1:8" s="561" customFormat="1">
      <c r="A12" s="660"/>
      <c r="B12" s="671"/>
      <c r="C12" s="671"/>
      <c r="D12" s="671"/>
      <c r="E12" s="671"/>
      <c r="F12" s="671"/>
      <c r="G12" s="671"/>
      <c r="H12" s="671"/>
    </row>
    <row r="13" spans="1:8" s="561" customFormat="1">
      <c r="A13" s="669"/>
      <c r="B13" s="670"/>
      <c r="C13" s="670"/>
      <c r="D13" s="670"/>
      <c r="E13" s="670"/>
      <c r="F13" s="670"/>
      <c r="G13" s="670" t="s">
        <v>339</v>
      </c>
      <c r="H13" s="671"/>
    </row>
    <row r="14" spans="1:8" s="561" customFormat="1" ht="13.8" thickBot="1">
      <c r="A14" s="672"/>
      <c r="B14" s="673"/>
      <c r="C14" s="673" t="s">
        <v>23</v>
      </c>
      <c r="D14" s="673"/>
      <c r="E14" s="673"/>
      <c r="F14" s="673"/>
      <c r="G14" s="674" t="s">
        <v>110</v>
      </c>
      <c r="H14" s="657"/>
    </row>
    <row r="15" spans="1:8" s="7" customFormat="1" ht="14.4" customHeight="1" thickTop="1">
      <c r="B15" s="66"/>
      <c r="C15" s="49" t="s">
        <v>55</v>
      </c>
      <c r="D15" s="45"/>
      <c r="E15" s="805"/>
      <c r="F15" s="805"/>
      <c r="G15" s="45"/>
      <c r="H15" s="45"/>
    </row>
    <row r="16" spans="1:8" s="7" customFormat="1" ht="14.4" customHeight="1">
      <c r="A16" s="745" t="s">
        <v>56</v>
      </c>
      <c r="B16" s="1198">
        <v>2062</v>
      </c>
      <c r="C16" s="53" t="s">
        <v>593</v>
      </c>
      <c r="D16" s="45"/>
      <c r="E16" s="805"/>
      <c r="F16" s="805"/>
      <c r="G16" s="45"/>
      <c r="H16" s="45"/>
    </row>
    <row r="17" spans="1:8" s="7" customFormat="1" ht="16.2" customHeight="1">
      <c r="A17" s="745"/>
      <c r="B17" s="1199">
        <v>0.105</v>
      </c>
      <c r="C17" s="53" t="s">
        <v>817</v>
      </c>
      <c r="D17" s="45"/>
      <c r="E17" s="805"/>
      <c r="F17" s="805"/>
      <c r="G17" s="45"/>
      <c r="H17" s="45"/>
    </row>
    <row r="18" spans="1:8" s="7" customFormat="1" ht="14.4" customHeight="1">
      <c r="B18" s="66">
        <v>60</v>
      </c>
      <c r="C18" s="1200" t="s">
        <v>16</v>
      </c>
      <c r="D18" s="8"/>
      <c r="E18" s="863"/>
      <c r="F18" s="863"/>
      <c r="G18" s="8"/>
      <c r="H18" s="8"/>
    </row>
    <row r="19" spans="1:8" s="7" customFormat="1" ht="14.4" customHeight="1">
      <c r="B19" s="1201" t="s">
        <v>364</v>
      </c>
      <c r="C19" s="1200" t="s">
        <v>100</v>
      </c>
      <c r="D19" s="285"/>
      <c r="E19" s="286"/>
      <c r="F19" s="306"/>
      <c r="G19" s="1142">
        <v>700</v>
      </c>
      <c r="H19" s="1142" t="s">
        <v>303</v>
      </c>
    </row>
    <row r="20" spans="1:8" s="7" customFormat="1" ht="14.4" customHeight="1">
      <c r="B20" s="1201" t="s">
        <v>614</v>
      </c>
      <c r="C20" s="1200" t="s">
        <v>615</v>
      </c>
      <c r="D20" s="285"/>
      <c r="E20" s="286"/>
      <c r="F20" s="294"/>
      <c r="G20" s="1142">
        <v>180</v>
      </c>
      <c r="H20" s="1142"/>
    </row>
    <row r="21" spans="1:8" s="7" customFormat="1" ht="14.4" customHeight="1">
      <c r="A21" s="7" t="s">
        <v>51</v>
      </c>
      <c r="B21" s="66">
        <v>60</v>
      </c>
      <c r="C21" s="1200" t="s">
        <v>16</v>
      </c>
      <c r="D21" s="285"/>
      <c r="E21" s="288"/>
      <c r="F21" s="292"/>
      <c r="G21" s="51">
        <f>SUM(G19:G20)</f>
        <v>880</v>
      </c>
      <c r="H21" s="50"/>
    </row>
    <row r="22" spans="1:8" s="7" customFormat="1" ht="14.4" customHeight="1">
      <c r="A22" s="7" t="s">
        <v>51</v>
      </c>
      <c r="B22" s="1199">
        <v>0.105</v>
      </c>
      <c r="C22" s="53" t="s">
        <v>817</v>
      </c>
      <c r="D22" s="285"/>
      <c r="E22" s="288"/>
      <c r="F22" s="292"/>
      <c r="G22" s="51">
        <f t="shared" ref="G22:G25" si="0">G21</f>
        <v>880</v>
      </c>
      <c r="H22" s="50"/>
    </row>
    <row r="23" spans="1:8" s="7" customFormat="1" ht="14.4" customHeight="1">
      <c r="A23" s="7" t="s">
        <v>51</v>
      </c>
      <c r="B23" s="1198">
        <v>2062</v>
      </c>
      <c r="C23" s="53" t="s">
        <v>593</v>
      </c>
      <c r="D23" s="291"/>
      <c r="E23" s="288"/>
      <c r="F23" s="292"/>
      <c r="G23" s="51">
        <f t="shared" si="0"/>
        <v>880</v>
      </c>
      <c r="H23" s="50"/>
    </row>
    <row r="24" spans="1:8" s="7" customFormat="1" ht="14.4" customHeight="1">
      <c r="A24" s="214" t="s">
        <v>51</v>
      </c>
      <c r="B24" s="1202"/>
      <c r="C24" s="71" t="s">
        <v>55</v>
      </c>
      <c r="D24" s="51"/>
      <c r="E24" s="288"/>
      <c r="F24" s="292"/>
      <c r="G24" s="51">
        <f>G23</f>
        <v>880</v>
      </c>
      <c r="H24" s="50"/>
    </row>
    <row r="25" spans="1:8" s="7" customFormat="1" ht="14.4" customHeight="1">
      <c r="A25" s="214" t="s">
        <v>51</v>
      </c>
      <c r="B25" s="1202"/>
      <c r="C25" s="71" t="s">
        <v>52</v>
      </c>
      <c r="D25" s="51"/>
      <c r="E25" s="288"/>
      <c r="F25" s="292"/>
      <c r="G25" s="51">
        <f t="shared" si="0"/>
        <v>880</v>
      </c>
      <c r="H25" s="50"/>
    </row>
    <row r="26" spans="1:8" s="509" customFormat="1" ht="14.4" customHeight="1">
      <c r="A26" s="786"/>
      <c r="B26" s="786"/>
      <c r="C26" s="786"/>
      <c r="D26" s="786"/>
      <c r="E26" s="786"/>
      <c r="F26" s="786"/>
      <c r="G26" s="786"/>
      <c r="H26" s="574"/>
    </row>
    <row r="27" spans="1:8" s="509" customFormat="1" ht="14.4" customHeight="1">
      <c r="A27" s="1693" t="s">
        <v>306</v>
      </c>
      <c r="B27" s="1693"/>
      <c r="C27" s="1693"/>
      <c r="D27" s="552"/>
      <c r="E27" s="555"/>
      <c r="F27" s="555"/>
      <c r="G27" s="555"/>
      <c r="H27" s="555"/>
    </row>
    <row r="28" spans="1:8" s="509" customFormat="1" ht="15.75" customHeight="1">
      <c r="A28" s="784" t="s">
        <v>303</v>
      </c>
      <c r="B28" s="1694" t="s">
        <v>964</v>
      </c>
      <c r="C28" s="1694"/>
      <c r="D28" s="1694"/>
      <c r="E28" s="1694"/>
      <c r="F28" s="1694"/>
      <c r="G28" s="1694"/>
      <c r="H28" s="909"/>
    </row>
    <row r="29" spans="1:8" s="509" customFormat="1">
      <c r="A29" s="785"/>
      <c r="B29" s="1693"/>
      <c r="C29" s="1693"/>
      <c r="D29" s="1693"/>
      <c r="E29" s="1693"/>
      <c r="F29" s="1693"/>
      <c r="G29" s="1693"/>
      <c r="H29" s="908"/>
    </row>
    <row r="30" spans="1:8" s="729" customFormat="1">
      <c r="A30" s="1651"/>
      <c r="B30" s="576"/>
      <c r="C30" s="525"/>
      <c r="D30" s="580"/>
      <c r="E30" s="580"/>
      <c r="F30" s="580"/>
      <c r="G30" s="580"/>
      <c r="H30" s="580"/>
    </row>
    <row r="31" spans="1:8" s="611" customFormat="1">
      <c r="A31" s="1651"/>
      <c r="B31" s="576"/>
      <c r="C31" s="525"/>
      <c r="D31" s="1781"/>
      <c r="E31" s="678"/>
      <c r="F31" s="1781"/>
      <c r="G31" s="678"/>
      <c r="H31" s="678"/>
    </row>
    <row r="32" spans="1:8" s="611" customFormat="1">
      <c r="A32" s="1651"/>
      <c r="B32" s="576"/>
      <c r="C32" s="576"/>
      <c r="D32" s="1782"/>
      <c r="E32" s="1783"/>
      <c r="F32" s="1782"/>
      <c r="G32" s="573"/>
      <c r="H32" s="573"/>
    </row>
    <row r="33" spans="1:8">
      <c r="C33" s="583"/>
      <c r="F33" s="566"/>
      <c r="G33" s="566"/>
      <c r="H33" s="566"/>
    </row>
    <row r="34" spans="1:8">
      <c r="C34" s="583"/>
      <c r="F34" s="566"/>
      <c r="G34" s="566"/>
      <c r="H34" s="566"/>
    </row>
    <row r="35" spans="1:8">
      <c r="C35" s="583"/>
      <c r="D35" s="520"/>
      <c r="E35" s="520"/>
      <c r="F35" s="520"/>
      <c r="G35" s="520"/>
      <c r="H35" s="520"/>
    </row>
    <row r="36" spans="1:8">
      <c r="C36" s="730"/>
      <c r="D36" s="517"/>
      <c r="E36" s="517"/>
      <c r="F36" s="517"/>
      <c r="G36" s="517"/>
      <c r="H36" s="517"/>
    </row>
    <row r="37" spans="1:8">
      <c r="C37" s="731"/>
      <c r="D37" s="517"/>
      <c r="E37" s="517"/>
      <c r="F37" s="517"/>
      <c r="G37" s="517"/>
      <c r="H37" s="517"/>
    </row>
    <row r="38" spans="1:8">
      <c r="C38" s="731"/>
      <c r="D38" s="517"/>
      <c r="E38" s="517"/>
      <c r="F38" s="517"/>
      <c r="G38" s="517"/>
      <c r="H38" s="517"/>
    </row>
    <row r="39" spans="1:8">
      <c r="C39" s="731"/>
      <c r="D39" s="517"/>
      <c r="E39" s="517"/>
      <c r="F39" s="517"/>
      <c r="G39" s="517"/>
      <c r="H39" s="517"/>
    </row>
    <row r="40" spans="1:8">
      <c r="C40" s="731"/>
      <c r="D40" s="517"/>
      <c r="E40" s="517"/>
      <c r="F40" s="517"/>
      <c r="G40" s="517"/>
      <c r="H40" s="517"/>
    </row>
    <row r="41" spans="1:8">
      <c r="C41" s="731"/>
      <c r="D41" s="517"/>
      <c r="E41" s="517"/>
      <c r="F41" s="517"/>
      <c r="G41" s="517"/>
      <c r="H41" s="517"/>
    </row>
    <row r="42" spans="1:8">
      <c r="C42" s="583"/>
      <c r="F42" s="566"/>
      <c r="G42" s="566"/>
      <c r="H42" s="566"/>
    </row>
    <row r="43" spans="1:8">
      <c r="F43" s="566"/>
      <c r="G43" s="566"/>
      <c r="H43" s="566"/>
    </row>
    <row r="44" spans="1:8">
      <c r="F44" s="566"/>
      <c r="G44" s="566"/>
      <c r="H44" s="566"/>
    </row>
    <row r="45" spans="1:8" s="504" customFormat="1">
      <c r="A45" s="686"/>
      <c r="B45" s="687"/>
      <c r="C45" s="688"/>
      <c r="D45" s="689"/>
      <c r="E45" s="689"/>
      <c r="F45" s="689"/>
      <c r="G45" s="689"/>
      <c r="H45" s="689"/>
    </row>
    <row r="46" spans="1:8" s="504" customFormat="1">
      <c r="A46" s="686"/>
      <c r="B46" s="691"/>
      <c r="C46" s="688"/>
      <c r="D46" s="689"/>
      <c r="E46" s="689"/>
      <c r="F46" s="595"/>
      <c r="G46" s="595"/>
      <c r="H46" s="595"/>
    </row>
    <row r="57" spans="1:8" s="504" customFormat="1" ht="6.9" customHeight="1">
      <c r="A57" s="693"/>
      <c r="B57" s="732"/>
      <c r="C57" s="570"/>
      <c r="D57" s="733"/>
      <c r="E57" s="733"/>
      <c r="F57" s="733"/>
      <c r="G57" s="733"/>
      <c r="H57" s="733"/>
    </row>
    <row r="58" spans="1:8" s="504" customFormat="1">
      <c r="A58" s="693"/>
      <c r="B58" s="694"/>
      <c r="C58" s="570"/>
      <c r="D58" s="506"/>
      <c r="E58" s="506"/>
      <c r="F58" s="506"/>
      <c r="G58" s="506"/>
      <c r="H58" s="506"/>
    </row>
    <row r="59" spans="1:8" s="504" customFormat="1">
      <c r="A59" s="695"/>
      <c r="B59" s="696"/>
      <c r="C59" s="524"/>
      <c r="D59" s="581"/>
      <c r="E59" s="581"/>
      <c r="F59" s="581"/>
      <c r="G59" s="581"/>
      <c r="H59" s="581"/>
    </row>
    <row r="60" spans="1:8" s="504" customFormat="1">
      <c r="A60" s="695"/>
      <c r="B60" s="697"/>
      <c r="C60" s="582"/>
      <c r="D60" s="581"/>
      <c r="E60" s="581"/>
      <c r="F60" s="581"/>
      <c r="G60" s="581"/>
      <c r="H60" s="581"/>
    </row>
    <row r="61" spans="1:8" s="504" customFormat="1">
      <c r="A61" s="695"/>
      <c r="B61" s="698"/>
      <c r="C61" s="699"/>
      <c r="D61" s="581"/>
      <c r="E61" s="581"/>
      <c r="F61" s="581"/>
      <c r="G61" s="581"/>
      <c r="H61" s="581"/>
    </row>
    <row r="62" spans="1:8" s="504" customFormat="1">
      <c r="A62" s="695"/>
      <c r="B62" s="703"/>
      <c r="C62" s="699"/>
      <c r="D62" s="554"/>
      <c r="E62" s="554"/>
      <c r="F62" s="554"/>
      <c r="G62" s="734"/>
      <c r="H62" s="734"/>
    </row>
    <row r="63" spans="1:8" s="504" customFormat="1">
      <c r="A63" s="695"/>
      <c r="B63" s="703"/>
      <c r="C63" s="699"/>
      <c r="D63" s="554"/>
      <c r="E63" s="554"/>
      <c r="F63" s="554"/>
      <c r="G63" s="734"/>
      <c r="H63" s="734"/>
    </row>
    <row r="64" spans="1:8" s="504" customFormat="1">
      <c r="A64" s="695"/>
      <c r="B64" s="703"/>
      <c r="C64" s="699"/>
      <c r="D64" s="531"/>
      <c r="E64" s="554"/>
      <c r="F64" s="531"/>
      <c r="G64" s="704"/>
      <c r="H64" s="704"/>
    </row>
    <row r="65" spans="1:8" s="504" customFormat="1">
      <c r="A65" s="695"/>
      <c r="B65" s="703"/>
      <c r="C65" s="524"/>
      <c r="D65" s="523"/>
      <c r="E65" s="555"/>
      <c r="F65" s="523"/>
      <c r="G65" s="704"/>
      <c r="H65" s="704"/>
    </row>
    <row r="66" spans="1:8" s="504" customFormat="1">
      <c r="A66" s="695"/>
      <c r="B66" s="703"/>
      <c r="C66" s="699"/>
      <c r="D66" s="530"/>
      <c r="E66" s="530"/>
      <c r="F66" s="530"/>
      <c r="G66" s="704"/>
      <c r="H66" s="704"/>
    </row>
    <row r="67" spans="1:8" s="504" customFormat="1">
      <c r="A67" s="695"/>
      <c r="B67" s="703"/>
      <c r="C67" s="524"/>
      <c r="D67" s="531"/>
      <c r="E67" s="530"/>
      <c r="F67" s="531"/>
      <c r="G67" s="705"/>
      <c r="H67" s="705"/>
    </row>
    <row r="68" spans="1:8" s="504" customFormat="1">
      <c r="A68" s="700"/>
      <c r="B68" s="706"/>
      <c r="C68" s="524"/>
      <c r="D68" s="707"/>
      <c r="E68" s="707"/>
      <c r="F68" s="707"/>
      <c r="G68" s="707"/>
      <c r="H68" s="707"/>
    </row>
    <row r="69" spans="1:8" s="504" customFormat="1" ht="9.9" customHeight="1">
      <c r="A69" s="700"/>
      <c r="B69" s="706"/>
      <c r="C69" s="524"/>
      <c r="D69" s="708"/>
      <c r="E69" s="708"/>
      <c r="F69" s="708"/>
      <c r="G69" s="708"/>
      <c r="H69" s="708"/>
    </row>
    <row r="70" spans="1:8" s="504" customFormat="1">
      <c r="A70" s="709"/>
      <c r="B70" s="706"/>
      <c r="C70" s="524"/>
      <c r="D70" s="575"/>
      <c r="E70" s="575"/>
      <c r="F70" s="575"/>
      <c r="G70" s="575"/>
      <c r="H70" s="575"/>
    </row>
    <row r="71" spans="1:8" s="504" customFormat="1">
      <c r="A71" s="709"/>
      <c r="B71" s="578"/>
      <c r="C71" s="524"/>
      <c r="D71" s="541"/>
      <c r="E71" s="523"/>
      <c r="F71" s="541"/>
      <c r="G71" s="541"/>
      <c r="H71" s="541"/>
    </row>
    <row r="72" spans="1:8" s="504" customFormat="1">
      <c r="A72" s="709"/>
      <c r="B72" s="578"/>
      <c r="C72" s="524"/>
      <c r="D72" s="523"/>
      <c r="E72" s="523"/>
      <c r="F72" s="523"/>
      <c r="G72" s="541"/>
      <c r="H72" s="541"/>
    </row>
    <row r="73" spans="1:8" s="504" customFormat="1">
      <c r="A73" s="709"/>
      <c r="B73" s="578"/>
      <c r="C73" s="524"/>
      <c r="D73" s="522"/>
      <c r="E73" s="521"/>
      <c r="F73" s="521"/>
      <c r="G73" s="521"/>
      <c r="H73" s="521"/>
    </row>
    <row r="74" spans="1:8" s="504" customFormat="1">
      <c r="A74" s="700"/>
      <c r="B74" s="706"/>
      <c r="C74" s="524"/>
      <c r="D74" s="522"/>
      <c r="E74" s="521"/>
      <c r="F74" s="522"/>
      <c r="G74" s="522"/>
      <c r="H74" s="522"/>
    </row>
    <row r="75" spans="1:8" s="504" customFormat="1" ht="9.9" customHeight="1">
      <c r="A75" s="695"/>
      <c r="B75" s="698"/>
      <c r="C75" s="699"/>
      <c r="D75" s="543"/>
      <c r="E75" s="543"/>
      <c r="F75" s="543"/>
      <c r="G75" s="543"/>
      <c r="H75" s="543"/>
    </row>
    <row r="76" spans="1:8" s="504" customFormat="1">
      <c r="A76" s="700"/>
      <c r="B76" s="706"/>
      <c r="C76" s="524"/>
      <c r="D76" s="541"/>
      <c r="E76" s="541"/>
      <c r="F76" s="541"/>
      <c r="G76" s="541"/>
      <c r="H76" s="541"/>
    </row>
    <row r="77" spans="1:8" s="504" customFormat="1">
      <c r="A77" s="700"/>
      <c r="B77" s="578"/>
      <c r="C77" s="524"/>
      <c r="D77" s="541"/>
      <c r="E77" s="523"/>
      <c r="F77" s="541"/>
      <c r="G77" s="541"/>
      <c r="H77" s="541"/>
    </row>
    <row r="78" spans="1:8" s="504" customFormat="1">
      <c r="A78" s="700"/>
      <c r="B78" s="578"/>
      <c r="C78" s="524"/>
      <c r="D78" s="523"/>
      <c r="E78" s="523"/>
      <c r="F78" s="523"/>
      <c r="G78" s="523"/>
      <c r="H78" s="523"/>
    </row>
    <row r="79" spans="1:8" s="504" customFormat="1">
      <c r="A79" s="701"/>
      <c r="B79" s="702"/>
      <c r="C79" s="577"/>
      <c r="D79" s="521"/>
      <c r="E79" s="521"/>
      <c r="F79" s="521"/>
      <c r="G79" s="521"/>
      <c r="H79" s="521"/>
    </row>
    <row r="80" spans="1:8" s="504" customFormat="1">
      <c r="A80" s="700"/>
      <c r="B80" s="706"/>
      <c r="C80" s="524"/>
      <c r="D80" s="522"/>
      <c r="E80" s="521"/>
      <c r="F80" s="522"/>
      <c r="G80" s="522"/>
      <c r="H80" s="522"/>
    </row>
    <row r="81" spans="1:8" s="504" customFormat="1">
      <c r="A81" s="700"/>
      <c r="B81" s="579"/>
      <c r="C81" s="550"/>
      <c r="D81" s="522"/>
      <c r="E81" s="522"/>
      <c r="F81" s="522"/>
      <c r="G81" s="522"/>
      <c r="H81" s="522"/>
    </row>
    <row r="82" spans="1:8" s="504" customFormat="1">
      <c r="A82" s="710"/>
      <c r="B82" s="711"/>
      <c r="C82" s="712"/>
      <c r="D82" s="571"/>
      <c r="E82" s="571"/>
      <c r="F82" s="527"/>
      <c r="G82" s="571"/>
      <c r="H82" s="571"/>
    </row>
    <row r="83" spans="1:8" s="504" customFormat="1">
      <c r="A83" s="735"/>
      <c r="B83" s="736"/>
      <c r="C83" s="572"/>
      <c r="D83" s="571"/>
      <c r="E83" s="571"/>
      <c r="F83" s="571"/>
      <c r="G83" s="571"/>
      <c r="H83" s="571"/>
    </row>
    <row r="84" spans="1:8" s="504" customFormat="1" ht="9.9" customHeight="1">
      <c r="A84" s="693"/>
      <c r="B84" s="732"/>
      <c r="C84" s="570"/>
      <c r="D84" s="569"/>
      <c r="E84" s="569"/>
      <c r="F84" s="541"/>
      <c r="G84" s="569"/>
      <c r="H84" s="569"/>
    </row>
    <row r="85" spans="1:8" s="504" customFormat="1">
      <c r="A85" s="682"/>
      <c r="B85" s="690"/>
      <c r="C85" s="718"/>
      <c r="D85" s="717"/>
      <c r="E85" s="717"/>
      <c r="F85" s="717"/>
      <c r="G85" s="717"/>
      <c r="H85" s="717"/>
    </row>
    <row r="86" spans="1:8" s="504" customFormat="1">
      <c r="A86" s="695"/>
      <c r="B86" s="713"/>
      <c r="C86" s="714"/>
      <c r="D86" s="717"/>
      <c r="E86" s="717"/>
      <c r="F86" s="717"/>
      <c r="G86" s="717"/>
      <c r="H86" s="717"/>
    </row>
    <row r="87" spans="1:8" s="504" customFormat="1">
      <c r="A87" s="682"/>
      <c r="B87" s="715"/>
      <c r="C87" s="716"/>
      <c r="D87" s="717"/>
      <c r="E87" s="717"/>
      <c r="F87" s="717"/>
      <c r="G87" s="717"/>
      <c r="H87" s="717"/>
    </row>
    <row r="88" spans="1:8" s="504" customFormat="1">
      <c r="A88" s="682"/>
      <c r="B88" s="697"/>
      <c r="C88" s="718"/>
      <c r="D88" s="717"/>
      <c r="E88" s="717"/>
      <c r="F88" s="717"/>
      <c r="G88" s="717"/>
      <c r="H88" s="717"/>
    </row>
    <row r="89" spans="1:8" s="504" customFormat="1">
      <c r="A89" s="682"/>
      <c r="B89" s="690"/>
      <c r="C89" s="737"/>
      <c r="D89" s="717"/>
      <c r="E89" s="717"/>
      <c r="F89" s="717"/>
      <c r="G89" s="717"/>
      <c r="H89" s="717"/>
    </row>
    <row r="90" spans="1:8" s="504" customFormat="1">
      <c r="A90" s="682"/>
      <c r="B90" s="576"/>
      <c r="C90" s="524"/>
      <c r="D90" s="531"/>
      <c r="E90" s="531"/>
      <c r="F90" s="530"/>
      <c r="G90" s="531"/>
      <c r="H90" s="531"/>
    </row>
    <row r="91" spans="1:8" s="504" customFormat="1">
      <c r="A91" s="682"/>
      <c r="B91" s="690"/>
      <c r="C91" s="738"/>
      <c r="D91" s="537"/>
      <c r="E91" s="537"/>
      <c r="F91" s="527"/>
      <c r="G91" s="537"/>
      <c r="H91" s="537"/>
    </row>
    <row r="92" spans="1:8" s="504" customFormat="1" ht="9.9" customHeight="1">
      <c r="A92" s="693"/>
      <c r="B92" s="576"/>
      <c r="C92" s="524"/>
      <c r="D92" s="595"/>
      <c r="E92" s="595"/>
      <c r="F92" s="595"/>
      <c r="G92" s="595"/>
      <c r="H92" s="595"/>
    </row>
    <row r="93" spans="1:8" s="504" customFormat="1">
      <c r="A93" s="693"/>
      <c r="B93" s="720"/>
      <c r="C93" s="549"/>
      <c r="D93" s="595"/>
      <c r="E93" s="595"/>
      <c r="F93" s="595"/>
      <c r="G93" s="595"/>
      <c r="H93" s="595"/>
    </row>
    <row r="94" spans="1:8" s="504" customFormat="1">
      <c r="A94" s="693"/>
      <c r="B94" s="576"/>
      <c r="C94" s="524"/>
      <c r="D94" s="523"/>
      <c r="E94" s="523"/>
      <c r="F94" s="541"/>
      <c r="G94" s="523"/>
      <c r="H94" s="523"/>
    </row>
    <row r="95" spans="1:8" s="504" customFormat="1">
      <c r="A95" s="693"/>
      <c r="B95" s="576"/>
      <c r="C95" s="524"/>
      <c r="D95" s="523"/>
      <c r="E95" s="523"/>
      <c r="F95" s="523"/>
      <c r="G95" s="523"/>
      <c r="H95" s="523"/>
    </row>
    <row r="96" spans="1:8" s="504" customFormat="1">
      <c r="A96" s="719"/>
      <c r="B96" s="720"/>
      <c r="C96" s="549"/>
      <c r="D96" s="537"/>
      <c r="E96" s="537"/>
      <c r="F96" s="527"/>
      <c r="G96" s="537"/>
      <c r="H96" s="537"/>
    </row>
    <row r="97" spans="1:8" s="504" customFormat="1">
      <c r="A97" s="693"/>
      <c r="B97" s="579"/>
      <c r="C97" s="570"/>
      <c r="D97" s="521"/>
      <c r="E97" s="521"/>
      <c r="F97" s="522"/>
      <c r="G97" s="521"/>
      <c r="H97" s="521"/>
    </row>
    <row r="98" spans="1:8" s="504" customFormat="1">
      <c r="A98" s="693"/>
      <c r="B98" s="721"/>
      <c r="C98" s="546"/>
      <c r="D98" s="521"/>
      <c r="E98" s="521"/>
      <c r="F98" s="522"/>
      <c r="G98" s="521"/>
      <c r="H98" s="521"/>
    </row>
    <row r="99" spans="1:8" s="504" customFormat="1">
      <c r="A99" s="700"/>
      <c r="B99" s="722"/>
      <c r="C99" s="557"/>
      <c r="D99" s="537"/>
      <c r="E99" s="537"/>
      <c r="F99" s="527"/>
      <c r="G99" s="537"/>
      <c r="H99" s="537"/>
    </row>
    <row r="100" spans="1:8" s="504" customFormat="1" ht="9.9" customHeight="1">
      <c r="A100" s="700"/>
      <c r="B100" s="722"/>
      <c r="C100" s="557"/>
      <c r="D100" s="541"/>
      <c r="E100" s="523"/>
      <c r="F100" s="541"/>
      <c r="G100" s="541"/>
      <c r="H100" s="541"/>
    </row>
    <row r="101" spans="1:8" s="504" customFormat="1">
      <c r="A101" s="723"/>
      <c r="B101" s="687"/>
      <c r="C101" s="724"/>
      <c r="D101" s="689"/>
      <c r="E101" s="689"/>
      <c r="F101" s="689"/>
      <c r="G101" s="689"/>
      <c r="H101" s="689"/>
    </row>
    <row r="102" spans="1:8" s="504" customFormat="1">
      <c r="A102" s="725"/>
      <c r="B102" s="726"/>
      <c r="C102" s="727"/>
      <c r="D102" s="689"/>
      <c r="E102" s="689"/>
      <c r="F102" s="689"/>
      <c r="G102" s="689"/>
      <c r="H102" s="689"/>
    </row>
    <row r="103" spans="1:8" s="504" customFormat="1">
      <c r="A103" s="725"/>
      <c r="B103" s="728"/>
      <c r="C103" s="724"/>
      <c r="D103" s="689"/>
      <c r="E103" s="689"/>
      <c r="F103" s="689"/>
      <c r="G103" s="689"/>
      <c r="H103" s="689"/>
    </row>
    <row r="104" spans="1:8" s="504" customFormat="1">
      <c r="A104" s="725"/>
      <c r="B104" s="692"/>
      <c r="C104" s="727"/>
      <c r="D104" s="689"/>
      <c r="E104" s="689"/>
      <c r="F104" s="689"/>
      <c r="G104" s="689"/>
      <c r="H104" s="689"/>
    </row>
    <row r="105" spans="1:8" s="504" customFormat="1">
      <c r="A105" s="692"/>
      <c r="B105" s="692"/>
      <c r="C105" s="727"/>
      <c r="D105" s="555"/>
      <c r="E105" s="552"/>
      <c r="F105" s="552"/>
      <c r="G105" s="555"/>
      <c r="H105" s="555"/>
    </row>
    <row r="106" spans="1:8" s="504" customFormat="1">
      <c r="A106" s="725"/>
      <c r="B106" s="728"/>
      <c r="C106" s="724"/>
      <c r="D106" s="568"/>
      <c r="E106" s="558"/>
      <c r="F106" s="558"/>
      <c r="G106" s="568"/>
      <c r="H106" s="568"/>
    </row>
    <row r="107" spans="1:8" s="504" customFormat="1">
      <c r="A107" s="725"/>
      <c r="B107" s="726"/>
      <c r="C107" s="727"/>
      <c r="D107" s="568"/>
      <c r="E107" s="558"/>
      <c r="F107" s="558"/>
      <c r="G107" s="568"/>
      <c r="H107" s="568"/>
    </row>
    <row r="108" spans="1:8" s="504" customFormat="1">
      <c r="A108" s="725"/>
      <c r="B108" s="687"/>
      <c r="C108" s="724"/>
      <c r="D108" s="568"/>
      <c r="E108" s="558"/>
      <c r="F108" s="558"/>
      <c r="G108" s="568"/>
      <c r="H108" s="568"/>
    </row>
    <row r="109" spans="1:8">
      <c r="F109" s="566"/>
      <c r="G109" s="566"/>
      <c r="H109" s="566"/>
    </row>
    <row r="110" spans="1:8">
      <c r="F110" s="566"/>
      <c r="G110" s="566"/>
      <c r="H110" s="566"/>
    </row>
    <row r="111" spans="1:8">
      <c r="F111" s="566"/>
      <c r="G111" s="566"/>
      <c r="H111" s="566"/>
    </row>
    <row r="112" spans="1:8">
      <c r="F112" s="566"/>
      <c r="G112" s="566"/>
      <c r="H112" s="566"/>
    </row>
    <row r="113" spans="6:8">
      <c r="F113" s="566"/>
      <c r="G113" s="566"/>
      <c r="H113" s="566"/>
    </row>
    <row r="114" spans="6:8">
      <c r="F114" s="566"/>
      <c r="G114" s="566"/>
      <c r="H114" s="566"/>
    </row>
    <row r="115" spans="6:8">
      <c r="F115" s="566"/>
      <c r="G115" s="566"/>
      <c r="H115" s="566"/>
    </row>
  </sheetData>
  <autoFilter ref="A14:I14"/>
  <mergeCells count="6">
    <mergeCell ref="B29:G29"/>
    <mergeCell ref="A1:G1"/>
    <mergeCell ref="A2:G2"/>
    <mergeCell ref="A3:G3"/>
    <mergeCell ref="A27:C27"/>
    <mergeCell ref="B28:G28"/>
  </mergeCells>
  <printOptions horizontalCentered="1"/>
  <pageMargins left="0.98425196850393704" right="0.98425196850393704" top="0.78740157480314965" bottom="3.9370078740157481" header="0.51181102362204722" footer="3.3464566929133861"/>
  <pageSetup paperSize="9" scale="93" firstPageNumber="73" fitToHeight="0" orientation="portrait" blackAndWhite="1" useFirstPageNumber="1" r:id="rId1"/>
  <headerFooter alignWithMargins="0">
    <oddHeader xml:space="preserve">&amp;C   </oddHeader>
    <oddFooter>&amp;C&amp;"Times New Roman,Bold"   &amp;P</oddFooter>
  </headerFooter>
</worksheet>
</file>

<file path=xl/worksheets/sheet38.xml><?xml version="1.0" encoding="utf-8"?>
<worksheet xmlns="http://schemas.openxmlformats.org/spreadsheetml/2006/main" xmlns:r="http://schemas.openxmlformats.org/officeDocument/2006/relationships">
  <sheetPr syncVertical="1" syncRef="A25" transitionEvaluation="1">
    <tabColor rgb="FFC00000"/>
  </sheetPr>
  <dimension ref="A1:H123"/>
  <sheetViews>
    <sheetView view="pageBreakPreview" topLeftCell="A25" zoomScaleSheetLayoutView="100" workbookViewId="0">
      <selection activeCell="A38" sqref="A38:XFD40"/>
    </sheetView>
  </sheetViews>
  <sheetFormatPr defaultColWidth="9.109375" defaultRowHeight="13.2"/>
  <cols>
    <col min="1" max="1" width="6.44140625" style="119" customWidth="1"/>
    <col min="2" max="2" width="8.109375" style="100" customWidth="1"/>
    <col min="3" max="3" width="33.6640625" style="206" customWidth="1"/>
    <col min="4" max="4" width="7.5546875" style="97" customWidth="1"/>
    <col min="5" max="5" width="9.6640625" style="97" customWidth="1"/>
    <col min="6" max="6" width="9.88671875" style="83" customWidth="1"/>
    <col min="7" max="7" width="8.5546875" style="83" customWidth="1"/>
    <col min="8" max="8" width="3.33203125" style="83" customWidth="1"/>
    <col min="9" max="10" width="9.109375" style="83" customWidth="1"/>
    <col min="11" max="16384" width="9.109375" style="83"/>
  </cols>
  <sheetData>
    <row r="1" spans="1:8" ht="14.1" customHeight="1">
      <c r="A1" s="1687" t="s">
        <v>818</v>
      </c>
      <c r="B1" s="1687"/>
      <c r="C1" s="1687"/>
      <c r="D1" s="1687"/>
      <c r="E1" s="1687"/>
      <c r="F1" s="1687"/>
      <c r="G1" s="1687"/>
      <c r="H1" s="1222"/>
    </row>
    <row r="2" spans="1:8" ht="14.1" customHeight="1">
      <c r="A2" s="1687" t="s">
        <v>819</v>
      </c>
      <c r="B2" s="1687"/>
      <c r="C2" s="1687"/>
      <c r="D2" s="1687"/>
      <c r="E2" s="1687"/>
      <c r="F2" s="1687"/>
      <c r="G2" s="1687"/>
      <c r="H2" s="1222"/>
    </row>
    <row r="3" spans="1:8">
      <c r="A3" s="1666" t="s">
        <v>881</v>
      </c>
      <c r="B3" s="1666"/>
      <c r="C3" s="1666"/>
      <c r="D3" s="1666"/>
      <c r="E3" s="1666"/>
      <c r="F3" s="1666"/>
      <c r="G3" s="1666"/>
      <c r="H3" s="1217"/>
    </row>
    <row r="4" spans="1:8" ht="13.8">
      <c r="A4" s="31"/>
      <c r="B4" s="1218"/>
      <c r="C4" s="1218"/>
      <c r="D4" s="1218"/>
      <c r="E4" s="1218"/>
      <c r="F4" s="1218"/>
      <c r="G4" s="1218"/>
      <c r="H4" s="1218"/>
    </row>
    <row r="5" spans="1:8">
      <c r="A5" s="31"/>
      <c r="B5" s="27"/>
      <c r="C5" s="27"/>
      <c r="D5" s="33"/>
      <c r="E5" s="34" t="s">
        <v>4</v>
      </c>
      <c r="F5" s="34" t="s">
        <v>5</v>
      </c>
      <c r="G5" s="34" t="s">
        <v>110</v>
      </c>
      <c r="H5" s="30"/>
    </row>
    <row r="6" spans="1:8">
      <c r="A6" s="31"/>
      <c r="B6" s="35" t="s">
        <v>6</v>
      </c>
      <c r="C6" s="27" t="s">
        <v>7</v>
      </c>
      <c r="D6" s="36" t="s">
        <v>52</v>
      </c>
      <c r="E6" s="29">
        <v>3188514</v>
      </c>
      <c r="F6" s="622">
        <v>0</v>
      </c>
      <c r="G6" s="29">
        <f>SUM(E6:F6)</f>
        <v>3188514</v>
      </c>
      <c r="H6" s="29"/>
    </row>
    <row r="7" spans="1:8">
      <c r="A7" s="31"/>
      <c r="B7" s="35" t="s">
        <v>8</v>
      </c>
      <c r="C7" s="37" t="s">
        <v>9</v>
      </c>
      <c r="D7" s="38"/>
      <c r="E7" s="30"/>
      <c r="F7" s="630"/>
      <c r="G7" s="30"/>
      <c r="H7" s="30"/>
    </row>
    <row r="8" spans="1:8">
      <c r="A8" s="31"/>
      <c r="B8" s="35"/>
      <c r="C8" s="37" t="s">
        <v>106</v>
      </c>
      <c r="D8" s="38" t="s">
        <v>52</v>
      </c>
      <c r="E8" s="30">
        <f>G31</f>
        <v>450</v>
      </c>
      <c r="F8" s="227">
        <v>0</v>
      </c>
      <c r="G8" s="30">
        <f>SUM(E8:F8)</f>
        <v>450</v>
      </c>
      <c r="H8" s="30"/>
    </row>
    <row r="9" spans="1:8">
      <c r="A9" s="31"/>
      <c r="B9" s="39" t="s">
        <v>51</v>
      </c>
      <c r="C9" s="27" t="s">
        <v>20</v>
      </c>
      <c r="D9" s="40" t="s">
        <v>52</v>
      </c>
      <c r="E9" s="41">
        <f>SUM(E6:E8)</f>
        <v>3188964</v>
      </c>
      <c r="F9" s="624">
        <f>SUM(F6:F8)</f>
        <v>0</v>
      </c>
      <c r="G9" s="41">
        <f>SUM(E9:F9)</f>
        <v>3188964</v>
      </c>
      <c r="H9" s="29"/>
    </row>
    <row r="10" spans="1:8">
      <c r="A10" s="31"/>
      <c r="B10" s="35"/>
      <c r="C10" s="27"/>
      <c r="D10" s="28"/>
      <c r="E10" s="28"/>
      <c r="F10" s="1388"/>
      <c r="G10" s="28"/>
      <c r="H10" s="28"/>
    </row>
    <row r="11" spans="1:8" s="101" customFormat="1">
      <c r="A11" s="31"/>
      <c r="B11" s="35" t="s">
        <v>21</v>
      </c>
      <c r="C11" s="27" t="s">
        <v>22</v>
      </c>
      <c r="D11" s="27"/>
      <c r="E11" s="27"/>
      <c r="F11" s="42"/>
      <c r="G11" s="27"/>
      <c r="H11" s="27"/>
    </row>
    <row r="12" spans="1:8" s="1" customFormat="1">
      <c r="A12" s="29"/>
      <c r="B12" s="619"/>
      <c r="C12" s="619"/>
      <c r="D12" s="619"/>
      <c r="E12" s="619"/>
      <c r="F12" s="619"/>
      <c r="G12" s="619"/>
      <c r="H12" s="619"/>
    </row>
    <row r="13" spans="1:8" s="1" customFormat="1">
      <c r="A13" s="1307"/>
      <c r="B13" s="1308"/>
      <c r="C13" s="1308"/>
      <c r="D13" s="1308"/>
      <c r="E13" s="1308"/>
      <c r="F13" s="1308"/>
      <c r="G13" s="1308" t="s">
        <v>98</v>
      </c>
      <c r="H13" s="619"/>
    </row>
    <row r="14" spans="1:8" s="1" customFormat="1" ht="13.8" thickBot="1">
      <c r="A14" s="43"/>
      <c r="B14" s="281"/>
      <c r="C14" s="281" t="s">
        <v>23</v>
      </c>
      <c r="D14" s="281"/>
      <c r="E14" s="281"/>
      <c r="F14" s="281"/>
      <c r="G14" s="44" t="s">
        <v>110</v>
      </c>
      <c r="H14" s="30"/>
    </row>
    <row r="15" spans="1:8" ht="15" customHeight="1" thickTop="1">
      <c r="A15" s="1232"/>
      <c r="C15" s="125" t="s">
        <v>55</v>
      </c>
      <c r="D15" s="89"/>
      <c r="E15" s="805"/>
      <c r="F15" s="805"/>
      <c r="G15" s="89"/>
      <c r="H15" s="89"/>
    </row>
    <row r="16" spans="1:8" ht="13.35" customHeight="1">
      <c r="A16" s="1221" t="s">
        <v>56</v>
      </c>
      <c r="B16" s="91">
        <v>2515</v>
      </c>
      <c r="C16" s="92" t="s">
        <v>160</v>
      </c>
      <c r="D16" s="95"/>
      <c r="E16" s="863"/>
      <c r="F16" s="863"/>
      <c r="G16" s="95"/>
      <c r="H16" s="95"/>
    </row>
    <row r="17" spans="1:8" ht="13.35" customHeight="1">
      <c r="A17" s="1221"/>
      <c r="B17" s="112">
        <v>0.10100000000000001</v>
      </c>
      <c r="C17" s="92" t="s">
        <v>768</v>
      </c>
      <c r="D17" s="95"/>
      <c r="E17" s="863"/>
      <c r="F17" s="863"/>
      <c r="G17" s="95"/>
      <c r="H17" s="95"/>
    </row>
    <row r="18" spans="1:8" ht="13.35" customHeight="1">
      <c r="A18" s="1221"/>
      <c r="B18" s="1075">
        <v>0.69</v>
      </c>
      <c r="C18" s="902" t="s">
        <v>820</v>
      </c>
      <c r="D18" s="334"/>
      <c r="E18" s="330"/>
      <c r="F18" s="742"/>
      <c r="G18" s="124"/>
      <c r="H18" s="124"/>
    </row>
    <row r="19" spans="1:8" ht="13.35" customHeight="1">
      <c r="A19" s="1221"/>
      <c r="B19" s="1302" t="s">
        <v>821</v>
      </c>
      <c r="C19" s="902" t="s">
        <v>100</v>
      </c>
      <c r="D19" s="330"/>
      <c r="E19" s="334"/>
      <c r="F19" s="330"/>
      <c r="G19" s="334">
        <v>150</v>
      </c>
      <c r="H19" s="334"/>
    </row>
    <row r="20" spans="1:8" ht="13.35" customHeight="1">
      <c r="A20" s="1221" t="s">
        <v>51</v>
      </c>
      <c r="B20" s="1075">
        <v>0.69</v>
      </c>
      <c r="C20" s="902" t="s">
        <v>820</v>
      </c>
      <c r="D20" s="330"/>
      <c r="E20" s="366"/>
      <c r="F20" s="367"/>
      <c r="G20" s="366">
        <f>SUM(G19:G19)</f>
        <v>150</v>
      </c>
      <c r="H20" s="334"/>
    </row>
    <row r="21" spans="1:8">
      <c r="A21" s="1221"/>
      <c r="B21" s="1075"/>
      <c r="C21" s="902"/>
      <c r="D21" s="334"/>
      <c r="E21" s="330"/>
      <c r="F21" s="742"/>
      <c r="G21" s="124"/>
      <c r="H21" s="124"/>
    </row>
    <row r="22" spans="1:8" ht="13.35" customHeight="1">
      <c r="A22" s="1221"/>
      <c r="B22" s="1075">
        <v>0.71</v>
      </c>
      <c r="C22" s="902" t="s">
        <v>822</v>
      </c>
      <c r="D22" s="334"/>
      <c r="E22" s="330"/>
      <c r="F22" s="742"/>
      <c r="G22" s="124"/>
      <c r="H22" s="124"/>
    </row>
    <row r="23" spans="1:8" ht="13.35" customHeight="1">
      <c r="A23" s="1221"/>
      <c r="B23" s="1302" t="s">
        <v>823</v>
      </c>
      <c r="C23" s="902" t="s">
        <v>100</v>
      </c>
      <c r="D23" s="330"/>
      <c r="E23" s="334"/>
      <c r="F23" s="330"/>
      <c r="G23" s="334">
        <v>150</v>
      </c>
      <c r="H23" s="334"/>
    </row>
    <row r="24" spans="1:8" ht="13.35" customHeight="1">
      <c r="A24" s="1221" t="s">
        <v>51</v>
      </c>
      <c r="B24" s="1075">
        <v>0.71</v>
      </c>
      <c r="C24" s="902" t="s">
        <v>822</v>
      </c>
      <c r="D24" s="330"/>
      <c r="E24" s="366"/>
      <c r="F24" s="367"/>
      <c r="G24" s="366">
        <f>SUM(G23:G23)</f>
        <v>150</v>
      </c>
      <c r="H24" s="334"/>
    </row>
    <row r="25" spans="1:8">
      <c r="A25" s="1221"/>
      <c r="B25" s="1075"/>
      <c r="C25" s="902"/>
      <c r="D25" s="334"/>
      <c r="E25" s="330"/>
      <c r="F25" s="742"/>
      <c r="G25" s="124"/>
      <c r="H25" s="124"/>
    </row>
    <row r="26" spans="1:8" ht="13.35" customHeight="1">
      <c r="A26" s="1221"/>
      <c r="B26" s="1075">
        <v>0.72</v>
      </c>
      <c r="C26" s="902" t="s">
        <v>824</v>
      </c>
      <c r="D26" s="334"/>
      <c r="E26" s="330"/>
      <c r="F26" s="742"/>
      <c r="G26" s="124"/>
      <c r="H26" s="124"/>
    </row>
    <row r="27" spans="1:8" ht="13.35" customHeight="1">
      <c r="A27" s="1221"/>
      <c r="B27" s="1302" t="s">
        <v>825</v>
      </c>
      <c r="C27" s="902" t="s">
        <v>100</v>
      </c>
      <c r="D27" s="330"/>
      <c r="E27" s="334"/>
      <c r="F27" s="330"/>
      <c r="G27" s="334">
        <v>150</v>
      </c>
      <c r="H27" s="334"/>
    </row>
    <row r="28" spans="1:8" ht="13.35" customHeight="1">
      <c r="A28" s="1221" t="s">
        <v>51</v>
      </c>
      <c r="B28" s="1075">
        <v>0.72</v>
      </c>
      <c r="C28" s="902" t="s">
        <v>824</v>
      </c>
      <c r="D28" s="330"/>
      <c r="E28" s="366"/>
      <c r="F28" s="367"/>
      <c r="G28" s="366">
        <f>SUM(G27:G27)</f>
        <v>150</v>
      </c>
      <c r="H28" s="334"/>
    </row>
    <row r="29" spans="1:8">
      <c r="A29" s="1221" t="s">
        <v>51</v>
      </c>
      <c r="B29" s="112">
        <v>0.10100000000000001</v>
      </c>
      <c r="C29" s="92" t="s">
        <v>768</v>
      </c>
      <c r="D29" s="285"/>
      <c r="E29" s="288"/>
      <c r="F29" s="288"/>
      <c r="G29" s="288">
        <f t="shared" ref="G29" si="0">G28+G24+G20</f>
        <v>450</v>
      </c>
      <c r="H29" s="285"/>
    </row>
    <row r="30" spans="1:8">
      <c r="A30" s="1221" t="s">
        <v>51</v>
      </c>
      <c r="B30" s="91">
        <v>2515</v>
      </c>
      <c r="C30" s="92" t="s">
        <v>160</v>
      </c>
      <c r="D30" s="291"/>
      <c r="E30" s="288"/>
      <c r="F30" s="288"/>
      <c r="G30" s="288">
        <f t="shared" ref="G30:G31" si="1">G29</f>
        <v>450</v>
      </c>
      <c r="H30" s="285"/>
    </row>
    <row r="31" spans="1:8" ht="13.35" customHeight="1">
      <c r="A31" s="190" t="s">
        <v>51</v>
      </c>
      <c r="B31" s="1306"/>
      <c r="C31" s="177" t="s">
        <v>55</v>
      </c>
      <c r="D31" s="366"/>
      <c r="E31" s="366"/>
      <c r="F31" s="366"/>
      <c r="G31" s="366">
        <f t="shared" si="1"/>
        <v>450</v>
      </c>
      <c r="H31" s="334"/>
    </row>
    <row r="32" spans="1:8">
      <c r="A32" s="214" t="s">
        <v>51</v>
      </c>
      <c r="B32" s="1202"/>
      <c r="C32" s="71" t="s">
        <v>52</v>
      </c>
      <c r="D32" s="51"/>
      <c r="E32" s="288"/>
      <c r="F32" s="292"/>
      <c r="G32" s="51">
        <f t="shared" ref="G32" si="2">G31</f>
        <v>450</v>
      </c>
      <c r="H32" s="50"/>
    </row>
    <row r="33" spans="1:8" s="75" customFormat="1" ht="14.4" customHeight="1">
      <c r="A33" s="760"/>
      <c r="B33" s="760"/>
      <c r="C33" s="760"/>
      <c r="D33" s="760"/>
      <c r="E33" s="760"/>
      <c r="F33" s="760"/>
      <c r="G33" s="760"/>
      <c r="H33" s="168"/>
    </row>
    <row r="34" spans="1:8" s="75" customFormat="1" ht="14.4" customHeight="1">
      <c r="A34" s="1761"/>
      <c r="B34" s="1761"/>
      <c r="C34" s="1761"/>
      <c r="D34" s="330"/>
      <c r="E34" s="334"/>
      <c r="F34" s="334"/>
      <c r="G34" s="334"/>
      <c r="H34" s="334"/>
    </row>
    <row r="35" spans="1:8" s="75" customFormat="1" ht="15.75" customHeight="1">
      <c r="A35" s="584"/>
      <c r="B35" s="1686"/>
      <c r="C35" s="1686"/>
      <c r="D35" s="1686"/>
      <c r="E35" s="1686"/>
      <c r="F35" s="1686"/>
      <c r="G35" s="1686"/>
      <c r="H35" s="1221"/>
    </row>
    <row r="36" spans="1:8" s="75" customFormat="1">
      <c r="A36" s="1300"/>
      <c r="B36" s="1761"/>
      <c r="C36" s="1761"/>
      <c r="D36" s="1761"/>
      <c r="E36" s="1761"/>
      <c r="F36" s="1761"/>
      <c r="G36" s="1761"/>
      <c r="H36" s="620"/>
    </row>
    <row r="37" spans="1:8" s="75" customFormat="1">
      <c r="A37" s="620"/>
      <c r="B37" s="85"/>
      <c r="C37" s="96"/>
      <c r="D37" s="95"/>
      <c r="E37" s="95"/>
      <c r="F37" s="95"/>
      <c r="G37" s="95"/>
      <c r="H37" s="95"/>
    </row>
    <row r="38" spans="1:8" s="199" customFormat="1">
      <c r="A38" s="1659"/>
      <c r="B38" s="85"/>
      <c r="C38" s="96"/>
      <c r="D38" s="124"/>
      <c r="E38" s="124"/>
      <c r="F38" s="124"/>
      <c r="G38" s="124"/>
      <c r="H38" s="124"/>
    </row>
    <row r="39" spans="1:8" s="104" customFormat="1">
      <c r="A39" s="1659"/>
      <c r="B39" s="85"/>
      <c r="C39" s="96"/>
      <c r="D39" s="1345"/>
      <c r="E39" s="613"/>
      <c r="F39" s="1345"/>
      <c r="G39" s="613"/>
      <c r="H39" s="613"/>
    </row>
    <row r="40" spans="1:8" s="104" customFormat="1">
      <c r="A40" s="1659"/>
      <c r="B40" s="85"/>
      <c r="C40" s="85"/>
      <c r="D40" s="600"/>
      <c r="E40" s="1765"/>
      <c r="F40" s="600"/>
      <c r="G40" s="113"/>
      <c r="H40" s="113"/>
    </row>
    <row r="41" spans="1:8">
      <c r="C41" s="100"/>
      <c r="F41" s="97"/>
      <c r="G41" s="97"/>
      <c r="H41" s="97"/>
    </row>
    <row r="42" spans="1:8">
      <c r="C42" s="100"/>
      <c r="F42" s="97"/>
      <c r="G42" s="97"/>
      <c r="H42" s="97"/>
    </row>
    <row r="43" spans="1:8">
      <c r="C43" s="100"/>
      <c r="D43" s="247"/>
      <c r="E43" s="247"/>
      <c r="F43" s="247"/>
      <c r="G43" s="247"/>
      <c r="H43" s="247"/>
    </row>
    <row r="44" spans="1:8">
      <c r="C44" s="245"/>
      <c r="D44" s="136"/>
      <c r="E44" s="136"/>
      <c r="F44" s="136"/>
      <c r="G44" s="136"/>
      <c r="H44" s="136"/>
    </row>
    <row r="45" spans="1:8">
      <c r="C45" s="1309"/>
      <c r="D45" s="136"/>
      <c r="E45" s="136"/>
      <c r="F45" s="136"/>
      <c r="G45" s="136"/>
      <c r="H45" s="136"/>
    </row>
    <row r="46" spans="1:8">
      <c r="C46" s="1309"/>
      <c r="D46" s="136"/>
      <c r="E46" s="136"/>
      <c r="F46" s="136"/>
      <c r="G46" s="136"/>
      <c r="H46" s="136"/>
    </row>
    <row r="47" spans="1:8">
      <c r="C47" s="1309"/>
      <c r="D47" s="136"/>
      <c r="E47" s="136"/>
      <c r="F47" s="136"/>
      <c r="G47" s="136"/>
      <c r="H47" s="136"/>
    </row>
    <row r="48" spans="1:8">
      <c r="C48" s="1309"/>
      <c r="D48" s="136"/>
      <c r="E48" s="136"/>
      <c r="F48" s="136"/>
      <c r="G48" s="136"/>
      <c r="H48" s="136"/>
    </row>
    <row r="49" spans="1:8">
      <c r="C49" s="1309"/>
      <c r="D49" s="136"/>
      <c r="E49" s="136"/>
      <c r="F49" s="136"/>
      <c r="G49" s="136"/>
      <c r="H49" s="136"/>
    </row>
    <row r="50" spans="1:8">
      <c r="C50" s="100"/>
      <c r="F50" s="97"/>
      <c r="G50" s="97"/>
      <c r="H50" s="97"/>
    </row>
    <row r="51" spans="1:8">
      <c r="F51" s="97"/>
      <c r="G51" s="97"/>
      <c r="H51" s="97"/>
    </row>
    <row r="52" spans="1:8">
      <c r="F52" s="97"/>
      <c r="G52" s="97"/>
      <c r="H52" s="97"/>
    </row>
    <row r="53" spans="1:8" s="7" customFormat="1">
      <c r="A53" s="917"/>
      <c r="B53" s="918"/>
      <c r="C53" s="919"/>
      <c r="D53" s="59"/>
      <c r="E53" s="59"/>
      <c r="F53" s="59"/>
      <c r="G53" s="59"/>
      <c r="H53" s="59"/>
    </row>
    <row r="54" spans="1:8" s="7" customFormat="1">
      <c r="A54" s="917"/>
      <c r="B54" s="78"/>
      <c r="C54" s="919"/>
      <c r="D54" s="59"/>
      <c r="E54" s="59"/>
      <c r="F54" s="45"/>
      <c r="G54" s="45"/>
      <c r="H54" s="45"/>
    </row>
    <row r="65" spans="1:8" s="7" customFormat="1" ht="6.9" customHeight="1">
      <c r="A65" s="266"/>
      <c r="B65" s="82"/>
      <c r="C65" s="53"/>
      <c r="D65" s="208"/>
      <c r="E65" s="208"/>
      <c r="F65" s="208"/>
      <c r="G65" s="208"/>
      <c r="H65" s="208"/>
    </row>
    <row r="66" spans="1:8" s="7" customFormat="1">
      <c r="A66" s="266"/>
      <c r="B66" s="1204"/>
      <c r="C66" s="53"/>
      <c r="D66" s="8"/>
      <c r="E66" s="8"/>
      <c r="F66" s="8"/>
      <c r="G66" s="8"/>
      <c r="H66" s="8"/>
    </row>
    <row r="67" spans="1:8" s="7" customFormat="1">
      <c r="A67" s="88"/>
      <c r="B67" s="1161"/>
      <c r="C67" s="902"/>
      <c r="D67" s="95"/>
      <c r="E67" s="95"/>
      <c r="F67" s="95"/>
      <c r="G67" s="95"/>
      <c r="H67" s="95"/>
    </row>
    <row r="68" spans="1:8" s="7" customFormat="1">
      <c r="A68" s="88"/>
      <c r="B68" s="934"/>
      <c r="C68" s="125"/>
      <c r="D68" s="95"/>
      <c r="E68" s="95"/>
      <c r="F68" s="95"/>
      <c r="G68" s="95"/>
      <c r="H68" s="95"/>
    </row>
    <row r="69" spans="1:8" s="7" customFormat="1">
      <c r="A69" s="88"/>
      <c r="B69" s="1205"/>
      <c r="C69" s="126"/>
      <c r="D69" s="95"/>
      <c r="E69" s="95"/>
      <c r="F69" s="95"/>
      <c r="G69" s="95"/>
      <c r="H69" s="95"/>
    </row>
    <row r="70" spans="1:8" s="7" customFormat="1">
      <c r="A70" s="88"/>
      <c r="B70" s="196"/>
      <c r="C70" s="126"/>
      <c r="D70" s="328"/>
      <c r="E70" s="328"/>
      <c r="F70" s="328"/>
      <c r="G70" s="1014"/>
      <c r="H70" s="1014"/>
    </row>
    <row r="71" spans="1:8" s="7" customFormat="1">
      <c r="A71" s="88"/>
      <c r="B71" s="196"/>
      <c r="C71" s="126"/>
      <c r="D71" s="328"/>
      <c r="E71" s="328"/>
      <c r="F71" s="328"/>
      <c r="G71" s="1014"/>
      <c r="H71" s="1014"/>
    </row>
    <row r="72" spans="1:8" s="7" customFormat="1">
      <c r="A72" s="88"/>
      <c r="B72" s="196"/>
      <c r="C72" s="126"/>
      <c r="D72" s="294"/>
      <c r="E72" s="328"/>
      <c r="F72" s="294"/>
      <c r="G72" s="1142"/>
      <c r="H72" s="1142"/>
    </row>
    <row r="73" spans="1:8" s="7" customFormat="1">
      <c r="A73" s="88"/>
      <c r="B73" s="196"/>
      <c r="C73" s="902"/>
      <c r="D73" s="287"/>
      <c r="E73" s="334"/>
      <c r="F73" s="287"/>
      <c r="G73" s="1142"/>
      <c r="H73" s="1142"/>
    </row>
    <row r="74" spans="1:8" s="7" customFormat="1">
      <c r="A74" s="88"/>
      <c r="B74" s="196"/>
      <c r="C74" s="126"/>
      <c r="D74" s="286"/>
      <c r="E74" s="286"/>
      <c r="F74" s="286"/>
      <c r="G74" s="1142"/>
      <c r="H74" s="1142"/>
    </row>
    <row r="75" spans="1:8" s="7" customFormat="1">
      <c r="A75" s="88"/>
      <c r="B75" s="196"/>
      <c r="C75" s="902"/>
      <c r="D75" s="294"/>
      <c r="E75" s="286"/>
      <c r="F75" s="294"/>
      <c r="G75" s="926"/>
      <c r="H75" s="926"/>
    </row>
    <row r="76" spans="1:8" s="7" customFormat="1">
      <c r="A76" s="87"/>
      <c r="B76" s="933"/>
      <c r="C76" s="902"/>
      <c r="D76" s="996"/>
      <c r="E76" s="996"/>
      <c r="F76" s="996"/>
      <c r="G76" s="996"/>
      <c r="H76" s="996"/>
    </row>
    <row r="77" spans="1:8" s="7" customFormat="1" ht="9.9" customHeight="1">
      <c r="A77" s="87"/>
      <c r="B77" s="933"/>
      <c r="C77" s="902"/>
      <c r="D77" s="110"/>
      <c r="E77" s="110"/>
      <c r="F77" s="110"/>
      <c r="G77" s="110"/>
      <c r="H77" s="110"/>
    </row>
    <row r="78" spans="1:8" s="7" customFormat="1">
      <c r="A78" s="127"/>
      <c r="B78" s="933"/>
      <c r="C78" s="902"/>
      <c r="D78" s="89"/>
      <c r="E78" s="89"/>
      <c r="F78" s="89"/>
      <c r="G78" s="89"/>
      <c r="H78" s="89"/>
    </row>
    <row r="79" spans="1:8" s="7" customFormat="1">
      <c r="A79" s="127"/>
      <c r="B79" s="117"/>
      <c r="C79" s="902"/>
      <c r="D79" s="285"/>
      <c r="E79" s="287"/>
      <c r="F79" s="285"/>
      <c r="G79" s="285"/>
      <c r="H79" s="285"/>
    </row>
    <row r="80" spans="1:8" s="7" customFormat="1">
      <c r="A80" s="127"/>
      <c r="B80" s="117"/>
      <c r="C80" s="902"/>
      <c r="D80" s="287"/>
      <c r="E80" s="287"/>
      <c r="F80" s="287"/>
      <c r="G80" s="285"/>
      <c r="H80" s="285"/>
    </row>
    <row r="81" spans="1:8" s="7" customFormat="1">
      <c r="A81" s="127"/>
      <c r="B81" s="117"/>
      <c r="C81" s="902"/>
      <c r="D81" s="291"/>
      <c r="E81" s="290"/>
      <c r="F81" s="290"/>
      <c r="G81" s="290"/>
      <c r="H81" s="290"/>
    </row>
    <row r="82" spans="1:8" s="7" customFormat="1">
      <c r="A82" s="87"/>
      <c r="B82" s="933"/>
      <c r="C82" s="902"/>
      <c r="D82" s="291"/>
      <c r="E82" s="290"/>
      <c r="F82" s="291"/>
      <c r="G82" s="291"/>
      <c r="H82" s="291"/>
    </row>
    <row r="83" spans="1:8" s="7" customFormat="1" ht="9.9" customHeight="1">
      <c r="A83" s="88"/>
      <c r="B83" s="1205"/>
      <c r="C83" s="126"/>
      <c r="D83" s="806"/>
      <c r="E83" s="806"/>
      <c r="F83" s="806"/>
      <c r="G83" s="806"/>
      <c r="H83" s="806"/>
    </row>
    <row r="84" spans="1:8" s="7" customFormat="1">
      <c r="A84" s="87"/>
      <c r="B84" s="933"/>
      <c r="C84" s="902"/>
      <c r="D84" s="285"/>
      <c r="E84" s="285"/>
      <c r="F84" s="285"/>
      <c r="G84" s="285"/>
      <c r="H84" s="285"/>
    </row>
    <row r="85" spans="1:8" s="7" customFormat="1">
      <c r="A85" s="87"/>
      <c r="B85" s="117"/>
      <c r="C85" s="902"/>
      <c r="D85" s="285"/>
      <c r="E85" s="287"/>
      <c r="F85" s="285"/>
      <c r="G85" s="285"/>
      <c r="H85" s="285"/>
    </row>
    <row r="86" spans="1:8" s="7" customFormat="1">
      <c r="A86" s="87"/>
      <c r="B86" s="117"/>
      <c r="C86" s="902"/>
      <c r="D86" s="287"/>
      <c r="E86" s="287"/>
      <c r="F86" s="287"/>
      <c r="G86" s="287"/>
      <c r="H86" s="287"/>
    </row>
    <row r="87" spans="1:8" s="7" customFormat="1">
      <c r="A87" s="867"/>
      <c r="B87" s="930"/>
      <c r="C87" s="751"/>
      <c r="D87" s="290"/>
      <c r="E87" s="290"/>
      <c r="F87" s="290"/>
      <c r="G87" s="290"/>
      <c r="H87" s="290"/>
    </row>
    <row r="88" spans="1:8" s="7" customFormat="1">
      <c r="A88" s="87"/>
      <c r="B88" s="933"/>
      <c r="C88" s="902"/>
      <c r="D88" s="291"/>
      <c r="E88" s="290"/>
      <c r="F88" s="291"/>
      <c r="G88" s="291"/>
      <c r="H88" s="291"/>
    </row>
    <row r="89" spans="1:8" s="7" customFormat="1">
      <c r="A89" s="87"/>
      <c r="B89" s="112"/>
      <c r="C89" s="92"/>
      <c r="D89" s="291"/>
      <c r="E89" s="291"/>
      <c r="F89" s="291"/>
      <c r="G89" s="291"/>
      <c r="H89" s="291"/>
    </row>
    <row r="90" spans="1:8" s="7" customFormat="1">
      <c r="A90" s="211"/>
      <c r="B90" s="1206"/>
      <c r="C90" s="209"/>
      <c r="D90" s="51"/>
      <c r="E90" s="51"/>
      <c r="F90" s="288"/>
      <c r="G90" s="51"/>
      <c r="H90" s="51"/>
    </row>
    <row r="91" spans="1:8" s="7" customFormat="1">
      <c r="A91" s="1287"/>
      <c r="B91" s="1288"/>
      <c r="C91" s="71"/>
      <c r="D91" s="51"/>
      <c r="E91" s="51"/>
      <c r="F91" s="51"/>
      <c r="G91" s="51"/>
      <c r="H91" s="51"/>
    </row>
    <row r="92" spans="1:8" s="7" customFormat="1" ht="9.9" customHeight="1">
      <c r="A92" s="266"/>
      <c r="B92" s="82"/>
      <c r="C92" s="53"/>
      <c r="D92" s="50"/>
      <c r="E92" s="50"/>
      <c r="F92" s="285"/>
      <c r="G92" s="50"/>
      <c r="H92" s="50"/>
    </row>
    <row r="93" spans="1:8" s="7" customFormat="1">
      <c r="A93" s="745"/>
      <c r="B93" s="188"/>
      <c r="C93" s="49"/>
      <c r="D93" s="1210"/>
      <c r="E93" s="1210"/>
      <c r="F93" s="1210"/>
      <c r="G93" s="1210"/>
      <c r="H93" s="1210"/>
    </row>
    <row r="94" spans="1:8" s="7" customFormat="1">
      <c r="A94" s="88"/>
      <c r="B94" s="1207"/>
      <c r="C94" s="149"/>
      <c r="D94" s="1210"/>
      <c r="E94" s="1210"/>
      <c r="F94" s="1210"/>
      <c r="G94" s="1210"/>
      <c r="H94" s="1210"/>
    </row>
    <row r="95" spans="1:8" s="7" customFormat="1">
      <c r="A95" s="745"/>
      <c r="B95" s="1209"/>
      <c r="C95" s="148"/>
      <c r="D95" s="1210"/>
      <c r="E95" s="1210"/>
      <c r="F95" s="1210"/>
      <c r="G95" s="1210"/>
      <c r="H95" s="1210"/>
    </row>
    <row r="96" spans="1:8" s="7" customFormat="1">
      <c r="A96" s="745"/>
      <c r="B96" s="934"/>
      <c r="C96" s="49"/>
      <c r="D96" s="1210"/>
      <c r="E96" s="1210"/>
      <c r="F96" s="1210"/>
      <c r="G96" s="1210"/>
      <c r="H96" s="1210"/>
    </row>
    <row r="97" spans="1:8" s="7" customFormat="1">
      <c r="A97" s="745"/>
      <c r="B97" s="188"/>
      <c r="C97" s="1200"/>
      <c r="D97" s="1210"/>
      <c r="E97" s="1210"/>
      <c r="F97" s="1210"/>
      <c r="G97" s="1210"/>
      <c r="H97" s="1210"/>
    </row>
    <row r="98" spans="1:8" s="7" customFormat="1">
      <c r="A98" s="745"/>
      <c r="B98" s="85"/>
      <c r="C98" s="902"/>
      <c r="D98" s="294"/>
      <c r="E98" s="294"/>
      <c r="F98" s="286"/>
      <c r="G98" s="294"/>
      <c r="H98" s="294"/>
    </row>
    <row r="99" spans="1:8" s="7" customFormat="1">
      <c r="A99" s="745"/>
      <c r="B99" s="188"/>
      <c r="C99" s="1227"/>
      <c r="D99" s="292"/>
      <c r="E99" s="292"/>
      <c r="F99" s="288"/>
      <c r="G99" s="292"/>
      <c r="H99" s="292"/>
    </row>
    <row r="100" spans="1:8" s="7" customFormat="1" ht="9.9" customHeight="1">
      <c r="A100" s="266"/>
      <c r="B100" s="85"/>
      <c r="C100" s="902"/>
      <c r="D100" s="45"/>
      <c r="E100" s="45"/>
      <c r="F100" s="45"/>
      <c r="G100" s="45"/>
      <c r="H100" s="45"/>
    </row>
    <row r="101" spans="1:8" s="7" customFormat="1">
      <c r="A101" s="266"/>
      <c r="B101" s="773"/>
      <c r="C101" s="1231"/>
      <c r="D101" s="45"/>
      <c r="E101" s="45"/>
      <c r="F101" s="45"/>
      <c r="G101" s="45"/>
      <c r="H101" s="45"/>
    </row>
    <row r="102" spans="1:8" s="7" customFormat="1">
      <c r="A102" s="266"/>
      <c r="B102" s="85"/>
      <c r="C102" s="902"/>
      <c r="D102" s="287"/>
      <c r="E102" s="287"/>
      <c r="F102" s="285"/>
      <c r="G102" s="287"/>
      <c r="H102" s="287"/>
    </row>
    <row r="103" spans="1:8" s="7" customFormat="1">
      <c r="A103" s="266"/>
      <c r="B103" s="85"/>
      <c r="C103" s="902"/>
      <c r="D103" s="287"/>
      <c r="E103" s="287"/>
      <c r="F103" s="287"/>
      <c r="G103" s="287"/>
      <c r="H103" s="287"/>
    </row>
    <row r="104" spans="1:8" s="7" customFormat="1">
      <c r="A104" s="248"/>
      <c r="B104" s="773"/>
      <c r="C104" s="1231"/>
      <c r="D104" s="292"/>
      <c r="E104" s="292"/>
      <c r="F104" s="288"/>
      <c r="G104" s="292"/>
      <c r="H104" s="292"/>
    </row>
    <row r="105" spans="1:8" s="7" customFormat="1">
      <c r="A105" s="266"/>
      <c r="B105" s="112"/>
      <c r="C105" s="53"/>
      <c r="D105" s="290"/>
      <c r="E105" s="290"/>
      <c r="F105" s="291"/>
      <c r="G105" s="290"/>
      <c r="H105" s="290"/>
    </row>
    <row r="106" spans="1:8" s="7" customFormat="1">
      <c r="A106" s="266"/>
      <c r="B106" s="985"/>
      <c r="C106" s="155"/>
      <c r="D106" s="290"/>
      <c r="E106" s="290"/>
      <c r="F106" s="291"/>
      <c r="G106" s="290"/>
      <c r="H106" s="290"/>
    </row>
    <row r="107" spans="1:8" s="7" customFormat="1">
      <c r="A107" s="87"/>
      <c r="B107" s="1211"/>
      <c r="C107" s="154"/>
      <c r="D107" s="292"/>
      <c r="E107" s="292"/>
      <c r="F107" s="288"/>
      <c r="G107" s="292"/>
      <c r="H107" s="292"/>
    </row>
    <row r="108" spans="1:8" s="7" customFormat="1" ht="9.9" customHeight="1">
      <c r="A108" s="87"/>
      <c r="B108" s="1211"/>
      <c r="C108" s="154"/>
      <c r="D108" s="285"/>
      <c r="E108" s="287"/>
      <c r="F108" s="285"/>
      <c r="G108" s="285"/>
      <c r="H108" s="285"/>
    </row>
    <row r="109" spans="1:8" s="7" customFormat="1">
      <c r="A109" s="1212"/>
      <c r="B109" s="918"/>
      <c r="C109" s="1213"/>
      <c r="D109" s="59"/>
      <c r="E109" s="59"/>
      <c r="F109" s="59"/>
      <c r="G109" s="59"/>
      <c r="H109" s="59"/>
    </row>
    <row r="110" spans="1:8" s="7" customFormat="1">
      <c r="A110" s="1214"/>
      <c r="B110" s="61"/>
      <c r="C110" s="1215"/>
      <c r="D110" s="59"/>
      <c r="E110" s="59"/>
      <c r="F110" s="59"/>
      <c r="G110" s="59"/>
      <c r="H110" s="59"/>
    </row>
    <row r="111" spans="1:8" s="7" customFormat="1">
      <c r="A111" s="1214"/>
      <c r="B111" s="1216"/>
      <c r="C111" s="1213"/>
      <c r="D111" s="59"/>
      <c r="E111" s="59"/>
      <c r="F111" s="59"/>
      <c r="G111" s="59"/>
      <c r="H111" s="59"/>
    </row>
    <row r="112" spans="1:8" s="7" customFormat="1">
      <c r="A112" s="1214"/>
      <c r="B112" s="920"/>
      <c r="C112" s="1215"/>
      <c r="D112" s="59"/>
      <c r="E112" s="59"/>
      <c r="F112" s="59"/>
      <c r="G112" s="59"/>
      <c r="H112" s="59"/>
    </row>
    <row r="113" spans="1:8" s="7" customFormat="1">
      <c r="A113" s="920"/>
      <c r="B113" s="920"/>
      <c r="C113" s="1215"/>
      <c r="D113" s="334"/>
      <c r="E113" s="330"/>
      <c r="F113" s="330"/>
      <c r="G113" s="334"/>
      <c r="H113" s="334"/>
    </row>
    <row r="114" spans="1:8" s="7" customFormat="1">
      <c r="A114" s="1214"/>
      <c r="B114" s="1216"/>
      <c r="C114" s="1213"/>
      <c r="D114" s="366"/>
      <c r="E114" s="367"/>
      <c r="F114" s="367"/>
      <c r="G114" s="366"/>
      <c r="H114" s="366"/>
    </row>
    <row r="115" spans="1:8" s="7" customFormat="1">
      <c r="A115" s="1214"/>
      <c r="B115" s="61"/>
      <c r="C115" s="1215"/>
      <c r="D115" s="366"/>
      <c r="E115" s="367"/>
      <c r="F115" s="367"/>
      <c r="G115" s="366"/>
      <c r="H115" s="366"/>
    </row>
    <row r="116" spans="1:8" s="7" customFormat="1">
      <c r="A116" s="1214"/>
      <c r="B116" s="918"/>
      <c r="C116" s="1213"/>
      <c r="D116" s="366"/>
      <c r="E116" s="367"/>
      <c r="F116" s="367"/>
      <c r="G116" s="366"/>
      <c r="H116" s="366"/>
    </row>
    <row r="117" spans="1:8">
      <c r="F117" s="97"/>
      <c r="G117" s="97"/>
      <c r="H117" s="97"/>
    </row>
    <row r="118" spans="1:8">
      <c r="F118" s="97"/>
      <c r="G118" s="97"/>
      <c r="H118" s="97"/>
    </row>
    <row r="119" spans="1:8">
      <c r="F119" s="97"/>
      <c r="G119" s="97"/>
      <c r="H119" s="97"/>
    </row>
    <row r="120" spans="1:8">
      <c r="F120" s="97"/>
      <c r="G120" s="97"/>
      <c r="H120" s="97"/>
    </row>
    <row r="121" spans="1:8">
      <c r="F121" s="97"/>
      <c r="G121" s="97"/>
      <c r="H121" s="97"/>
    </row>
    <row r="122" spans="1:8">
      <c r="F122" s="97"/>
      <c r="G122" s="97"/>
      <c r="H122" s="97"/>
    </row>
    <row r="123" spans="1:8">
      <c r="F123" s="97"/>
      <c r="G123" s="97"/>
      <c r="H123" s="97"/>
    </row>
  </sheetData>
  <autoFilter ref="A14:H14"/>
  <mergeCells count="6">
    <mergeCell ref="B36:G36"/>
    <mergeCell ref="A1:G1"/>
    <mergeCell ref="A2:G2"/>
    <mergeCell ref="A3:G3"/>
    <mergeCell ref="A34:C34"/>
    <mergeCell ref="B35:G35"/>
  </mergeCells>
  <printOptions horizontalCentered="1"/>
  <pageMargins left="0.98425196850393704" right="0.98425196850393704" top="0.78740157480314965" bottom="3.9370078740157481" header="0.51181102362204722" footer="3.3464566929133861"/>
  <pageSetup paperSize="9" scale="93" firstPageNumber="74" fitToHeight="0" orientation="portrait" blackAndWhite="1" useFirstPageNumber="1" r:id="rId1"/>
  <headerFooter alignWithMargins="0">
    <oddHeader xml:space="preserve">&amp;C   </oddHeader>
    <oddFooter>&amp;C&amp;"Times New Roman,Bold"   &amp;P</oddFooter>
  </headerFooter>
</worksheet>
</file>

<file path=xl/worksheets/sheet39.xml><?xml version="1.0" encoding="utf-8"?>
<worksheet xmlns="http://schemas.openxmlformats.org/spreadsheetml/2006/main" xmlns:r="http://schemas.openxmlformats.org/officeDocument/2006/relationships">
  <sheetPr syncVertical="1" syncRef="A31" transitionEvaluation="1" codeName="Sheet35">
    <tabColor rgb="FFC00000"/>
  </sheetPr>
  <dimension ref="A1:H129"/>
  <sheetViews>
    <sheetView tabSelected="1" view="pageBreakPreview" topLeftCell="A31" zoomScaleSheetLayoutView="100" workbookViewId="0">
      <selection activeCell="J62" sqref="J62"/>
    </sheetView>
  </sheetViews>
  <sheetFormatPr defaultColWidth="9.109375" defaultRowHeight="13.2"/>
  <cols>
    <col min="1" max="1" width="5.88671875" style="119" customWidth="1"/>
    <col min="2" max="2" width="8.109375" style="100" customWidth="1"/>
    <col min="3" max="3" width="34.5546875" style="206" customWidth="1"/>
    <col min="4" max="4" width="7.33203125" style="97" customWidth="1"/>
    <col min="5" max="5" width="9.44140625" style="97" customWidth="1"/>
    <col min="6" max="6" width="10.109375" style="83" customWidth="1"/>
    <col min="7" max="7" width="8.5546875" style="83" customWidth="1"/>
    <col min="8" max="8" width="3.33203125" style="83" customWidth="1"/>
    <col min="9" max="10" width="9.109375" style="83" customWidth="1"/>
    <col min="11" max="16384" width="9.109375" style="83"/>
  </cols>
  <sheetData>
    <row r="1" spans="1:8" ht="14.1" customHeight="1">
      <c r="A1" s="1687" t="s">
        <v>301</v>
      </c>
      <c r="B1" s="1687"/>
      <c r="C1" s="1687"/>
      <c r="D1" s="1687"/>
      <c r="E1" s="1687"/>
      <c r="F1" s="1687"/>
      <c r="G1" s="1687"/>
      <c r="H1" s="1222"/>
    </row>
    <row r="2" spans="1:8" ht="14.1" customHeight="1">
      <c r="A2" s="1687" t="s">
        <v>882</v>
      </c>
      <c r="B2" s="1687"/>
      <c r="C2" s="1687"/>
      <c r="D2" s="1687"/>
      <c r="E2" s="1687"/>
      <c r="F2" s="1687"/>
      <c r="G2" s="1687"/>
      <c r="H2" s="1222"/>
    </row>
    <row r="3" spans="1:8">
      <c r="A3" s="1666" t="s">
        <v>883</v>
      </c>
      <c r="B3" s="1666"/>
      <c r="C3" s="1666"/>
      <c r="D3" s="1666"/>
      <c r="E3" s="1666"/>
      <c r="F3" s="1666"/>
      <c r="G3" s="1666"/>
      <c r="H3" s="1217"/>
    </row>
    <row r="4" spans="1:8" ht="13.8">
      <c r="A4" s="31"/>
      <c r="B4" s="1218"/>
      <c r="C4" s="1218"/>
      <c r="D4" s="1218"/>
      <c r="E4" s="1218"/>
      <c r="F4" s="1218"/>
      <c r="G4" s="1218"/>
      <c r="H4" s="1218"/>
    </row>
    <row r="5" spans="1:8">
      <c r="A5" s="31"/>
      <c r="B5" s="27"/>
      <c r="C5" s="27"/>
      <c r="D5" s="33"/>
      <c r="E5" s="34" t="s">
        <v>4</v>
      </c>
      <c r="F5" s="34" t="s">
        <v>5</v>
      </c>
      <c r="G5" s="34" t="s">
        <v>110</v>
      </c>
      <c r="H5" s="30"/>
    </row>
    <row r="6" spans="1:8">
      <c r="A6" s="31"/>
      <c r="B6" s="35" t="s">
        <v>6</v>
      </c>
      <c r="C6" s="27" t="s">
        <v>7</v>
      </c>
      <c r="D6" s="36" t="s">
        <v>52</v>
      </c>
      <c r="E6" s="29">
        <v>255002</v>
      </c>
      <c r="F6" s="29">
        <v>142648</v>
      </c>
      <c r="G6" s="29">
        <f>SUM(E6:F6)</f>
        <v>397650</v>
      </c>
      <c r="H6" s="29"/>
    </row>
    <row r="7" spans="1:8">
      <c r="A7" s="31"/>
      <c r="B7" s="35" t="s">
        <v>8</v>
      </c>
      <c r="C7" s="37" t="s">
        <v>9</v>
      </c>
      <c r="D7" s="38"/>
      <c r="E7" s="30"/>
      <c r="F7" s="30"/>
      <c r="G7" s="30"/>
      <c r="H7" s="30"/>
    </row>
    <row r="8" spans="1:8">
      <c r="A8" s="31"/>
      <c r="B8" s="35"/>
      <c r="C8" s="37" t="s">
        <v>106</v>
      </c>
      <c r="D8" s="38" t="s">
        <v>52</v>
      </c>
      <c r="E8" s="30">
        <f>G39</f>
        <v>6876</v>
      </c>
      <c r="F8" s="227">
        <v>0</v>
      </c>
      <c r="G8" s="30">
        <f>SUM(E8:F8)</f>
        <v>6876</v>
      </c>
      <c r="H8" s="30"/>
    </row>
    <row r="9" spans="1:8">
      <c r="A9" s="31"/>
      <c r="B9" s="39" t="s">
        <v>51</v>
      </c>
      <c r="C9" s="27" t="s">
        <v>20</v>
      </c>
      <c r="D9" s="40" t="s">
        <v>52</v>
      </c>
      <c r="E9" s="41">
        <f>SUM(E6:E8)</f>
        <v>261878</v>
      </c>
      <c r="F9" s="41">
        <f>SUM(F6:F8)</f>
        <v>142648</v>
      </c>
      <c r="G9" s="41">
        <f>SUM(E9:F9)</f>
        <v>404526</v>
      </c>
      <c r="H9" s="29"/>
    </row>
    <row r="10" spans="1:8">
      <c r="A10" s="31"/>
      <c r="B10" s="35"/>
      <c r="C10" s="27"/>
      <c r="D10" s="28"/>
      <c r="E10" s="28"/>
      <c r="F10" s="36"/>
      <c r="G10" s="28"/>
      <c r="H10" s="28"/>
    </row>
    <row r="11" spans="1:8" s="101" customFormat="1">
      <c r="A11" s="31"/>
      <c r="B11" s="35" t="s">
        <v>21</v>
      </c>
      <c r="C11" s="27" t="s">
        <v>22</v>
      </c>
      <c r="D11" s="27"/>
      <c r="E11" s="27"/>
      <c r="F11" s="42"/>
      <c r="G11" s="27"/>
      <c r="H11" s="27"/>
    </row>
    <row r="12" spans="1:8" s="1" customFormat="1" ht="12" customHeight="1">
      <c r="A12" s="29"/>
      <c r="B12" s="619"/>
      <c r="C12" s="619"/>
      <c r="D12" s="619"/>
      <c r="E12" s="619"/>
      <c r="F12" s="619"/>
      <c r="G12" s="619"/>
      <c r="H12" s="619"/>
    </row>
    <row r="13" spans="1:8" s="1" customFormat="1">
      <c r="A13" s="1307"/>
      <c r="B13" s="1308"/>
      <c r="C13" s="1308"/>
      <c r="D13" s="1308"/>
      <c r="E13" s="1308"/>
      <c r="F13" s="1308"/>
      <c r="G13" s="1308" t="s">
        <v>98</v>
      </c>
      <c r="H13" s="619"/>
    </row>
    <row r="14" spans="1:8" s="1" customFormat="1" ht="13.8" thickBot="1">
      <c r="A14" s="43"/>
      <c r="B14" s="281"/>
      <c r="C14" s="281" t="s">
        <v>23</v>
      </c>
      <c r="D14" s="281"/>
      <c r="E14" s="281"/>
      <c r="F14" s="281"/>
      <c r="G14" s="44" t="s">
        <v>110</v>
      </c>
      <c r="H14" s="30"/>
    </row>
    <row r="15" spans="1:8" ht="15" customHeight="1" thickTop="1">
      <c r="C15" s="125" t="s">
        <v>55</v>
      </c>
      <c r="D15" s="186"/>
      <c r="E15" s="336"/>
      <c r="F15" s="336"/>
      <c r="G15" s="260"/>
      <c r="H15" s="260"/>
    </row>
    <row r="16" spans="1:8" s="7" customFormat="1" ht="15" customHeight="1">
      <c r="A16" s="917" t="s">
        <v>56</v>
      </c>
      <c r="B16" s="918">
        <v>2070</v>
      </c>
      <c r="C16" s="919" t="s">
        <v>118</v>
      </c>
      <c r="D16" s="59"/>
      <c r="E16" s="742"/>
      <c r="F16" s="742"/>
      <c r="G16" s="59"/>
      <c r="H16" s="59"/>
    </row>
    <row r="17" spans="1:8" s="7" customFormat="1" ht="15" customHeight="1">
      <c r="A17" s="745"/>
      <c r="B17" s="1199">
        <v>1E-3</v>
      </c>
      <c r="C17" s="998" t="s">
        <v>57</v>
      </c>
      <c r="D17" s="59"/>
      <c r="E17" s="742"/>
      <c r="F17" s="742"/>
      <c r="G17" s="59"/>
      <c r="H17" s="59"/>
    </row>
    <row r="18" spans="1:8" s="7" customFormat="1" ht="15" customHeight="1">
      <c r="A18" s="745"/>
      <c r="B18" s="188">
        <v>64</v>
      </c>
      <c r="C18" s="7" t="s">
        <v>826</v>
      </c>
      <c r="D18" s="59"/>
      <c r="E18" s="742"/>
      <c r="F18" s="742"/>
      <c r="G18" s="59"/>
      <c r="H18" s="59"/>
    </row>
    <row r="19" spans="1:8" s="7" customFormat="1" ht="15" customHeight="1">
      <c r="A19" s="745"/>
      <c r="B19" s="82">
        <v>44</v>
      </c>
      <c r="C19" s="1227" t="s">
        <v>59</v>
      </c>
      <c r="D19" s="59"/>
      <c r="E19" s="742"/>
      <c r="F19" s="742"/>
      <c r="G19" s="59"/>
      <c r="H19" s="59"/>
    </row>
    <row r="20" spans="1:8" s="7" customFormat="1" ht="15" customHeight="1">
      <c r="A20" s="745"/>
      <c r="B20" s="188" t="s">
        <v>491</v>
      </c>
      <c r="C20" s="1200" t="s">
        <v>357</v>
      </c>
      <c r="D20" s="330"/>
      <c r="E20" s="334"/>
      <c r="F20" s="330"/>
      <c r="G20" s="59">
        <v>4700</v>
      </c>
      <c r="H20" s="59"/>
    </row>
    <row r="21" spans="1:8" s="7" customFormat="1" ht="15" customHeight="1">
      <c r="A21" s="266" t="s">
        <v>51</v>
      </c>
      <c r="B21" s="82">
        <v>44</v>
      </c>
      <c r="C21" s="1227" t="s">
        <v>59</v>
      </c>
      <c r="D21" s="330"/>
      <c r="E21" s="366"/>
      <c r="F21" s="367"/>
      <c r="G21" s="1092">
        <f>SUM(G20:G20)</f>
        <v>4700</v>
      </c>
      <c r="H21" s="59"/>
    </row>
    <row r="22" spans="1:8" s="7" customFormat="1" ht="15" customHeight="1">
      <c r="A22" s="266" t="s">
        <v>51</v>
      </c>
      <c r="B22" s="1199">
        <v>1E-3</v>
      </c>
      <c r="C22" s="998" t="s">
        <v>57</v>
      </c>
      <c r="D22" s="330"/>
      <c r="E22" s="365"/>
      <c r="F22" s="331"/>
      <c r="G22" s="469">
        <f t="shared" ref="G22" si="0">G21</f>
        <v>4700</v>
      </c>
      <c r="H22" s="59"/>
    </row>
    <row r="23" spans="1:8" s="7" customFormat="1" ht="13.95" customHeight="1">
      <c r="A23" s="266"/>
      <c r="B23" s="1199"/>
      <c r="C23" s="998"/>
      <c r="D23" s="59"/>
      <c r="E23" s="742"/>
      <c r="F23" s="742"/>
      <c r="G23" s="59"/>
      <c r="H23" s="59"/>
    </row>
    <row r="24" spans="1:8" s="7" customFormat="1" ht="15" customHeight="1">
      <c r="A24" s="917"/>
      <c r="B24" s="78">
        <v>3.0000000000000001E-3</v>
      </c>
      <c r="C24" s="919" t="s">
        <v>81</v>
      </c>
      <c r="D24" s="45"/>
      <c r="E24" s="805"/>
      <c r="F24" s="805"/>
      <c r="G24" s="45"/>
      <c r="H24" s="45"/>
    </row>
    <row r="25" spans="1:8" s="7" customFormat="1" ht="14.4" customHeight="1">
      <c r="A25" s="917"/>
      <c r="B25" s="920">
        <v>45</v>
      </c>
      <c r="C25" s="1731" t="s">
        <v>435</v>
      </c>
      <c r="D25" s="1731"/>
      <c r="E25" s="805"/>
      <c r="F25" s="805"/>
      <c r="G25" s="45"/>
      <c r="H25" s="45"/>
    </row>
    <row r="26" spans="1:8" s="7" customFormat="1" ht="13.95" customHeight="1">
      <c r="A26" s="917"/>
      <c r="B26" s="920" t="s">
        <v>436</v>
      </c>
      <c r="C26" s="921" t="s">
        <v>437</v>
      </c>
      <c r="D26" s="287"/>
      <c r="E26" s="291"/>
      <c r="F26" s="290"/>
      <c r="G26" s="291">
        <v>1800</v>
      </c>
      <c r="H26" s="285"/>
    </row>
    <row r="27" spans="1:8" s="7" customFormat="1" ht="14.4" customHeight="1">
      <c r="A27" s="917" t="s">
        <v>51</v>
      </c>
      <c r="B27" s="920">
        <v>45</v>
      </c>
      <c r="C27" s="1731" t="s">
        <v>435</v>
      </c>
      <c r="D27" s="1731"/>
      <c r="E27" s="291"/>
      <c r="F27" s="290"/>
      <c r="G27" s="291">
        <f t="shared" ref="G27" si="1">G26</f>
        <v>1800</v>
      </c>
      <c r="H27" s="285"/>
    </row>
    <row r="28" spans="1:8" s="7" customFormat="1" ht="14.4" customHeight="1">
      <c r="A28" s="917" t="s">
        <v>51</v>
      </c>
      <c r="B28" s="78">
        <v>3.0000000000000001E-3</v>
      </c>
      <c r="C28" s="919" t="s">
        <v>81</v>
      </c>
      <c r="D28" s="285"/>
      <c r="E28" s="288"/>
      <c r="F28" s="288"/>
      <c r="G28" s="288">
        <f t="shared" ref="G28" si="2">G27</f>
        <v>1800</v>
      </c>
      <c r="H28" s="285"/>
    </row>
    <row r="29" spans="1:8" s="7" customFormat="1" ht="14.4" customHeight="1">
      <c r="A29" s="917" t="s">
        <v>51</v>
      </c>
      <c r="B29" s="918">
        <v>2070</v>
      </c>
      <c r="C29" s="919" t="s">
        <v>118</v>
      </c>
      <c r="D29" s="334"/>
      <c r="E29" s="366"/>
      <c r="F29" s="367"/>
      <c r="G29" s="366">
        <f>G28+G22</f>
        <v>6500</v>
      </c>
      <c r="H29" s="334"/>
    </row>
    <row r="30" spans="1:8" s="7" customFormat="1">
      <c r="A30" s="917"/>
      <c r="B30" s="918"/>
      <c r="C30" s="919"/>
      <c r="D30" s="334"/>
      <c r="E30" s="330"/>
      <c r="F30" s="330"/>
      <c r="G30" s="923"/>
      <c r="H30" s="923"/>
    </row>
    <row r="31" spans="1:8" s="7" customFormat="1" ht="14.1" customHeight="1">
      <c r="A31" s="266" t="s">
        <v>56</v>
      </c>
      <c r="B31" s="1204">
        <v>2230</v>
      </c>
      <c r="C31" s="53" t="s">
        <v>555</v>
      </c>
      <c r="D31" s="56"/>
      <c r="E31" s="863"/>
      <c r="F31" s="863"/>
      <c r="G31" s="8"/>
      <c r="H31" s="8"/>
    </row>
    <row r="32" spans="1:8" s="7" customFormat="1" ht="14.1" customHeight="1">
      <c r="A32" s="88"/>
      <c r="B32" s="1161">
        <v>3</v>
      </c>
      <c r="C32" s="902" t="s">
        <v>81</v>
      </c>
      <c r="D32" s="124"/>
      <c r="E32" s="863"/>
      <c r="F32" s="863"/>
      <c r="G32" s="95"/>
      <c r="H32" s="95"/>
    </row>
    <row r="33" spans="1:8" s="7" customFormat="1" ht="14.1" customHeight="1">
      <c r="A33" s="88"/>
      <c r="B33" s="934">
        <v>3.101</v>
      </c>
      <c r="C33" s="125" t="s">
        <v>556</v>
      </c>
      <c r="D33" s="124"/>
      <c r="E33" s="742"/>
      <c r="F33" s="742"/>
      <c r="G33" s="124"/>
      <c r="H33" s="124"/>
    </row>
    <row r="34" spans="1:8" s="7" customFormat="1" ht="14.4" customHeight="1">
      <c r="A34" s="127"/>
      <c r="B34" s="933">
        <v>61</v>
      </c>
      <c r="C34" s="902" t="s">
        <v>558</v>
      </c>
      <c r="D34" s="89"/>
      <c r="E34" s="805"/>
      <c r="F34" s="805"/>
      <c r="G34" s="89"/>
      <c r="H34" s="89"/>
    </row>
    <row r="35" spans="1:8" s="7" customFormat="1" ht="14.4" customHeight="1">
      <c r="A35" s="127"/>
      <c r="B35" s="117" t="s">
        <v>467</v>
      </c>
      <c r="C35" s="902" t="s">
        <v>361</v>
      </c>
      <c r="D35" s="285"/>
      <c r="E35" s="291"/>
      <c r="F35" s="290"/>
      <c r="G35" s="291">
        <v>376</v>
      </c>
      <c r="H35" s="285"/>
    </row>
    <row r="36" spans="1:8" s="7" customFormat="1" ht="14.4" customHeight="1">
      <c r="A36" s="87" t="s">
        <v>51</v>
      </c>
      <c r="B36" s="933">
        <v>61</v>
      </c>
      <c r="C36" s="902" t="s">
        <v>558</v>
      </c>
      <c r="D36" s="285"/>
      <c r="E36" s="291"/>
      <c r="F36" s="290"/>
      <c r="G36" s="291">
        <f>SUM(G35:G35)</f>
        <v>376</v>
      </c>
      <c r="H36" s="285"/>
    </row>
    <row r="37" spans="1:8" s="7" customFormat="1" ht="14.4" customHeight="1">
      <c r="A37" s="87" t="s">
        <v>51</v>
      </c>
      <c r="B37" s="112">
        <v>3.101</v>
      </c>
      <c r="C37" s="92" t="s">
        <v>556</v>
      </c>
      <c r="D37" s="285"/>
      <c r="E37" s="291"/>
      <c r="F37" s="291"/>
      <c r="G37" s="291">
        <f t="shared" ref="G37" si="3">G36</f>
        <v>376</v>
      </c>
      <c r="H37" s="285"/>
    </row>
    <row r="38" spans="1:8" s="7" customFormat="1" ht="14.4" customHeight="1">
      <c r="A38" s="211" t="s">
        <v>51</v>
      </c>
      <c r="B38" s="1206">
        <v>2230</v>
      </c>
      <c r="C38" s="209" t="s">
        <v>555</v>
      </c>
      <c r="D38" s="291"/>
      <c r="E38" s="288"/>
      <c r="F38" s="292"/>
      <c r="G38" s="51">
        <f t="shared" ref="G38" si="4">G37</f>
        <v>376</v>
      </c>
      <c r="H38" s="50"/>
    </row>
    <row r="39" spans="1:8" ht="14.4" customHeight="1">
      <c r="A39" s="190" t="s">
        <v>51</v>
      </c>
      <c r="B39" s="116"/>
      <c r="C39" s="103" t="s">
        <v>55</v>
      </c>
      <c r="D39" s="288"/>
      <c r="E39" s="288"/>
      <c r="F39" s="292"/>
      <c r="G39" s="288">
        <f>G38+G29</f>
        <v>6876</v>
      </c>
      <c r="H39" s="285"/>
    </row>
    <row r="40" spans="1:8" s="75" customFormat="1" ht="14.4" customHeight="1">
      <c r="A40" s="1298" t="s">
        <v>51</v>
      </c>
      <c r="B40" s="1572"/>
      <c r="C40" s="1573" t="s">
        <v>52</v>
      </c>
      <c r="D40" s="334"/>
      <c r="E40" s="334"/>
      <c r="F40" s="334"/>
      <c r="G40" s="334">
        <f t="shared" ref="G40" si="5">G39</f>
        <v>6876</v>
      </c>
      <c r="H40" s="334"/>
    </row>
    <row r="41" spans="1:8" s="199" customFormat="1" ht="14.4" customHeight="1">
      <c r="A41" s="168"/>
      <c r="B41" s="168"/>
      <c r="C41" s="168"/>
      <c r="D41" s="168"/>
      <c r="E41" s="168"/>
      <c r="F41" s="168"/>
      <c r="G41" s="168"/>
      <c r="H41" s="168"/>
    </row>
    <row r="42" spans="1:8" s="199" customFormat="1" ht="14.4" customHeight="1">
      <c r="A42" s="1761"/>
      <c r="B42" s="1761"/>
      <c r="C42" s="1761"/>
      <c r="D42" s="330"/>
      <c r="E42" s="334"/>
      <c r="F42" s="334"/>
      <c r="G42" s="334"/>
      <c r="H42" s="334"/>
    </row>
    <row r="43" spans="1:8" s="199" customFormat="1" ht="15.75" customHeight="1">
      <c r="A43" s="584"/>
      <c r="B43" s="1686"/>
      <c r="C43" s="1686"/>
      <c r="D43" s="1686"/>
      <c r="E43" s="1686"/>
      <c r="F43" s="1686"/>
      <c r="G43" s="1686"/>
      <c r="H43" s="1650"/>
    </row>
    <row r="44" spans="1:8" s="199" customFormat="1">
      <c r="A44" s="1659"/>
      <c r="B44" s="85"/>
      <c r="C44" s="96"/>
      <c r="D44" s="124"/>
      <c r="E44" s="124"/>
      <c r="F44" s="124"/>
      <c r="G44" s="124"/>
      <c r="H44" s="124"/>
    </row>
    <row r="45" spans="1:8" s="104" customFormat="1">
      <c r="A45" s="1659"/>
      <c r="B45" s="85"/>
      <c r="C45" s="96"/>
      <c r="D45" s="1345"/>
      <c r="E45" s="613"/>
      <c r="F45" s="1345"/>
      <c r="G45" s="613"/>
      <c r="H45" s="613"/>
    </row>
    <row r="46" spans="1:8" s="104" customFormat="1">
      <c r="A46" s="1659"/>
      <c r="B46" s="85"/>
      <c r="C46" s="85"/>
      <c r="D46" s="600"/>
      <c r="E46" s="1765"/>
      <c r="F46" s="600"/>
      <c r="G46" s="113"/>
      <c r="H46" s="113"/>
    </row>
    <row r="47" spans="1:8" s="104" customFormat="1">
      <c r="A47" s="1659"/>
      <c r="B47" s="85"/>
      <c r="C47" s="85"/>
      <c r="D47" s="113"/>
      <c r="E47" s="113"/>
      <c r="F47" s="113"/>
      <c r="G47" s="113"/>
      <c r="H47" s="113"/>
    </row>
    <row r="48" spans="1:8" s="104" customFormat="1">
      <c r="A48" s="1659"/>
      <c r="B48" s="85"/>
      <c r="C48" s="85"/>
      <c r="D48" s="113"/>
      <c r="E48" s="113"/>
      <c r="F48" s="113"/>
      <c r="G48" s="113"/>
      <c r="H48" s="113"/>
    </row>
    <row r="49" spans="1:8">
      <c r="C49" s="100"/>
      <c r="D49" s="247"/>
      <c r="E49" s="247"/>
      <c r="F49" s="247"/>
      <c r="G49" s="247"/>
      <c r="H49" s="247"/>
    </row>
    <row r="50" spans="1:8">
      <c r="C50" s="245"/>
      <c r="D50" s="136"/>
      <c r="E50" s="136"/>
      <c r="F50" s="136"/>
      <c r="G50" s="136"/>
      <c r="H50" s="136"/>
    </row>
    <row r="51" spans="1:8">
      <c r="C51" s="1309"/>
      <c r="D51" s="136"/>
      <c r="E51" s="136"/>
      <c r="F51" s="136"/>
      <c r="G51" s="136"/>
      <c r="H51" s="136"/>
    </row>
    <row r="52" spans="1:8">
      <c r="C52" s="1309"/>
      <c r="D52" s="136"/>
      <c r="E52" s="136"/>
      <c r="F52" s="136"/>
      <c r="G52" s="136"/>
      <c r="H52" s="136"/>
    </row>
    <row r="53" spans="1:8">
      <c r="C53" s="1309"/>
      <c r="D53" s="136"/>
      <c r="E53" s="136"/>
      <c r="F53" s="136"/>
      <c r="G53" s="136"/>
      <c r="H53" s="136"/>
    </row>
    <row r="54" spans="1:8">
      <c r="C54" s="1309"/>
      <c r="D54" s="136"/>
      <c r="E54" s="136"/>
      <c r="F54" s="136"/>
      <c r="G54" s="136"/>
      <c r="H54" s="136"/>
    </row>
    <row r="55" spans="1:8">
      <c r="C55" s="1309"/>
      <c r="D55" s="136"/>
      <c r="E55" s="136"/>
      <c r="F55" s="136"/>
      <c r="G55" s="136"/>
      <c r="H55" s="136"/>
    </row>
    <row r="56" spans="1:8">
      <c r="C56" s="100"/>
      <c r="F56" s="97"/>
      <c r="G56" s="97"/>
      <c r="H56" s="97"/>
    </row>
    <row r="57" spans="1:8">
      <c r="F57" s="97"/>
      <c r="G57" s="97"/>
      <c r="H57" s="97"/>
    </row>
    <row r="58" spans="1:8">
      <c r="F58" s="97"/>
      <c r="G58" s="97"/>
      <c r="H58" s="97"/>
    </row>
    <row r="59" spans="1:8" s="7" customFormat="1">
      <c r="A59" s="917"/>
      <c r="B59" s="918"/>
      <c r="C59" s="919"/>
      <c r="D59" s="59"/>
      <c r="E59" s="59"/>
      <c r="F59" s="59"/>
      <c r="G59" s="59"/>
      <c r="H59" s="59"/>
    </row>
    <row r="60" spans="1:8" s="7" customFormat="1">
      <c r="A60" s="917"/>
      <c r="B60" s="78"/>
      <c r="C60" s="919"/>
      <c r="D60" s="59"/>
      <c r="E60" s="59"/>
      <c r="F60" s="45"/>
      <c r="G60" s="45"/>
      <c r="H60" s="45"/>
    </row>
    <row r="71" spans="1:8" s="7" customFormat="1" ht="6.9" customHeight="1">
      <c r="A71" s="266"/>
      <c r="B71" s="82"/>
      <c r="C71" s="53"/>
      <c r="D71" s="208"/>
      <c r="E71" s="208"/>
      <c r="F71" s="208"/>
      <c r="G71" s="208"/>
      <c r="H71" s="208"/>
    </row>
    <row r="72" spans="1:8" s="7" customFormat="1">
      <c r="A72" s="266"/>
      <c r="B72" s="1204"/>
      <c r="C72" s="53"/>
      <c r="D72" s="8"/>
      <c r="E72" s="8"/>
      <c r="F72" s="8"/>
      <c r="G72" s="8"/>
      <c r="H72" s="8"/>
    </row>
    <row r="73" spans="1:8" s="7" customFormat="1">
      <c r="A73" s="88"/>
      <c r="B73" s="1161"/>
      <c r="C73" s="902"/>
      <c r="D73" s="95"/>
      <c r="E73" s="95"/>
      <c r="F73" s="95"/>
      <c r="G73" s="95"/>
      <c r="H73" s="95"/>
    </row>
    <row r="74" spans="1:8" s="7" customFormat="1">
      <c r="A74" s="88"/>
      <c r="B74" s="934"/>
      <c r="C74" s="125"/>
      <c r="D74" s="95"/>
      <c r="E74" s="95"/>
      <c r="F74" s="95"/>
      <c r="G74" s="95"/>
      <c r="H74" s="95"/>
    </row>
    <row r="75" spans="1:8" s="7" customFormat="1">
      <c r="A75" s="88"/>
      <c r="B75" s="1205"/>
      <c r="C75" s="126"/>
      <c r="D75" s="95"/>
      <c r="E75" s="95"/>
      <c r="F75" s="95"/>
      <c r="G75" s="95"/>
      <c r="H75" s="95"/>
    </row>
    <row r="76" spans="1:8" s="7" customFormat="1">
      <c r="A76" s="88"/>
      <c r="B76" s="196"/>
      <c r="C76" s="126"/>
      <c r="D76" s="328"/>
      <c r="E76" s="328"/>
      <c r="F76" s="328"/>
      <c r="G76" s="1014"/>
      <c r="H76" s="1014"/>
    </row>
    <row r="77" spans="1:8" s="7" customFormat="1">
      <c r="A77" s="88"/>
      <c r="B77" s="196"/>
      <c r="C77" s="126"/>
      <c r="D77" s="328"/>
      <c r="E77" s="328"/>
      <c r="F77" s="328"/>
      <c r="G77" s="1014"/>
      <c r="H77" s="1014"/>
    </row>
    <row r="78" spans="1:8" s="7" customFormat="1">
      <c r="A78" s="88"/>
      <c r="B78" s="196"/>
      <c r="C78" s="126"/>
      <c r="D78" s="294"/>
      <c r="E78" s="328"/>
      <c r="F78" s="294"/>
      <c r="G78" s="1142"/>
      <c r="H78" s="1142"/>
    </row>
    <row r="79" spans="1:8" s="7" customFormat="1">
      <c r="A79" s="88"/>
      <c r="B79" s="196"/>
      <c r="C79" s="902"/>
      <c r="D79" s="287"/>
      <c r="E79" s="334"/>
      <c r="F79" s="287"/>
      <c r="G79" s="1142"/>
      <c r="H79" s="1142"/>
    </row>
    <row r="80" spans="1:8" s="7" customFormat="1">
      <c r="A80" s="88"/>
      <c r="B80" s="196"/>
      <c r="C80" s="126"/>
      <c r="D80" s="286"/>
      <c r="E80" s="286"/>
      <c r="F80" s="286"/>
      <c r="G80" s="1142"/>
      <c r="H80" s="1142"/>
    </row>
    <row r="81" spans="1:8" s="7" customFormat="1">
      <c r="A81" s="88"/>
      <c r="B81" s="196"/>
      <c r="C81" s="902"/>
      <c r="D81" s="294"/>
      <c r="E81" s="286"/>
      <c r="F81" s="294"/>
      <c r="G81" s="926"/>
      <c r="H81" s="926"/>
    </row>
    <row r="82" spans="1:8" s="7" customFormat="1">
      <c r="A82" s="87"/>
      <c r="B82" s="933"/>
      <c r="C82" s="902"/>
      <c r="D82" s="996"/>
      <c r="E82" s="996"/>
      <c r="F82" s="996"/>
      <c r="G82" s="996"/>
      <c r="H82" s="996"/>
    </row>
    <row r="83" spans="1:8" s="7" customFormat="1" ht="9.9" customHeight="1">
      <c r="A83" s="87"/>
      <c r="B83" s="933"/>
      <c r="C83" s="902"/>
      <c r="D83" s="110"/>
      <c r="E83" s="110"/>
      <c r="F83" s="110"/>
      <c r="G83" s="110"/>
      <c r="H83" s="110"/>
    </row>
    <row r="84" spans="1:8" s="7" customFormat="1">
      <c r="A84" s="127"/>
      <c r="B84" s="933"/>
      <c r="C84" s="902"/>
      <c r="D84" s="89"/>
      <c r="E84" s="89"/>
      <c r="F84" s="89"/>
      <c r="G84" s="89"/>
      <c r="H84" s="89"/>
    </row>
    <row r="85" spans="1:8" s="7" customFormat="1">
      <c r="A85" s="127"/>
      <c r="B85" s="117"/>
      <c r="C85" s="902"/>
      <c r="D85" s="285"/>
      <c r="E85" s="287"/>
      <c r="F85" s="285"/>
      <c r="G85" s="285"/>
      <c r="H85" s="285"/>
    </row>
    <row r="86" spans="1:8" s="7" customFormat="1">
      <c r="A86" s="127"/>
      <c r="B86" s="117"/>
      <c r="C86" s="902"/>
      <c r="D86" s="287"/>
      <c r="E86" s="287"/>
      <c r="F86" s="287"/>
      <c r="G86" s="285"/>
      <c r="H86" s="285"/>
    </row>
    <row r="87" spans="1:8" s="7" customFormat="1">
      <c r="A87" s="127"/>
      <c r="B87" s="117"/>
      <c r="C87" s="902"/>
      <c r="D87" s="291"/>
      <c r="E87" s="290"/>
      <c r="F87" s="290"/>
      <c r="G87" s="290"/>
      <c r="H87" s="290"/>
    </row>
    <row r="88" spans="1:8" s="7" customFormat="1">
      <c r="A88" s="87"/>
      <c r="B88" s="933"/>
      <c r="C88" s="902"/>
      <c r="D88" s="291"/>
      <c r="E88" s="290"/>
      <c r="F88" s="291"/>
      <c r="G88" s="291"/>
      <c r="H88" s="291"/>
    </row>
    <row r="89" spans="1:8" s="7" customFormat="1" ht="9.9" customHeight="1">
      <c r="A89" s="88"/>
      <c r="B89" s="1205"/>
      <c r="C89" s="126"/>
      <c r="D89" s="806"/>
      <c r="E89" s="806"/>
      <c r="F89" s="806"/>
      <c r="G89" s="806"/>
      <c r="H89" s="806"/>
    </row>
    <row r="90" spans="1:8" s="7" customFormat="1">
      <c r="A90" s="87"/>
      <c r="B90" s="933"/>
      <c r="C90" s="902"/>
      <c r="D90" s="285"/>
      <c r="E90" s="285"/>
      <c r="F90" s="285"/>
      <c r="G90" s="285"/>
      <c r="H90" s="285"/>
    </row>
    <row r="91" spans="1:8" s="7" customFormat="1">
      <c r="A91" s="87"/>
      <c r="B91" s="117"/>
      <c r="C91" s="902"/>
      <c r="D91" s="285"/>
      <c r="E91" s="287"/>
      <c r="F91" s="285"/>
      <c r="G91" s="285"/>
      <c r="H91" s="285"/>
    </row>
    <row r="92" spans="1:8" s="7" customFormat="1">
      <c r="A92" s="87"/>
      <c r="B92" s="117"/>
      <c r="C92" s="902"/>
      <c r="D92" s="287"/>
      <c r="E92" s="287"/>
      <c r="F92" s="287"/>
      <c r="G92" s="287"/>
      <c r="H92" s="287"/>
    </row>
    <row r="93" spans="1:8" s="7" customFormat="1">
      <c r="A93" s="867"/>
      <c r="B93" s="930"/>
      <c r="C93" s="751"/>
      <c r="D93" s="290"/>
      <c r="E93" s="290"/>
      <c r="F93" s="290"/>
      <c r="G93" s="290"/>
      <c r="H93" s="290"/>
    </row>
    <row r="94" spans="1:8" s="7" customFormat="1">
      <c r="A94" s="87"/>
      <c r="B94" s="933"/>
      <c r="C94" s="902"/>
      <c r="D94" s="291"/>
      <c r="E94" s="290"/>
      <c r="F94" s="291"/>
      <c r="G94" s="291"/>
      <c r="H94" s="291"/>
    </row>
    <row r="95" spans="1:8" s="7" customFormat="1">
      <c r="A95" s="87"/>
      <c r="B95" s="112"/>
      <c r="C95" s="92"/>
      <c r="D95" s="291"/>
      <c r="E95" s="291"/>
      <c r="F95" s="291"/>
      <c r="G95" s="291"/>
      <c r="H95" s="291"/>
    </row>
    <row r="96" spans="1:8" s="7" customFormat="1">
      <c r="A96" s="211"/>
      <c r="B96" s="1206"/>
      <c r="C96" s="209"/>
      <c r="D96" s="51"/>
      <c r="E96" s="51"/>
      <c r="F96" s="288"/>
      <c r="G96" s="51"/>
      <c r="H96" s="51"/>
    </row>
    <row r="97" spans="1:8" s="7" customFormat="1">
      <c r="A97" s="1287"/>
      <c r="B97" s="1288"/>
      <c r="C97" s="71"/>
      <c r="D97" s="51"/>
      <c r="E97" s="51"/>
      <c r="F97" s="51"/>
      <c r="G97" s="51"/>
      <c r="H97" s="51"/>
    </row>
    <row r="98" spans="1:8" s="7" customFormat="1" ht="9.9" customHeight="1">
      <c r="A98" s="266"/>
      <c r="B98" s="82"/>
      <c r="C98" s="53"/>
      <c r="D98" s="50"/>
      <c r="E98" s="50"/>
      <c r="F98" s="285"/>
      <c r="G98" s="50"/>
      <c r="H98" s="50"/>
    </row>
    <row r="99" spans="1:8" s="7" customFormat="1">
      <c r="A99" s="745"/>
      <c r="B99" s="188"/>
      <c r="C99" s="49"/>
      <c r="D99" s="1210"/>
      <c r="E99" s="1210"/>
      <c r="F99" s="1210"/>
      <c r="G99" s="1210"/>
      <c r="H99" s="1210"/>
    </row>
    <row r="100" spans="1:8" s="7" customFormat="1">
      <c r="A100" s="88"/>
      <c r="B100" s="1207"/>
      <c r="C100" s="149"/>
      <c r="D100" s="1210"/>
      <c r="E100" s="1210"/>
      <c r="F100" s="1210"/>
      <c r="G100" s="1210"/>
      <c r="H100" s="1210"/>
    </row>
    <row r="101" spans="1:8" s="7" customFormat="1">
      <c r="A101" s="745"/>
      <c r="B101" s="1209"/>
      <c r="C101" s="148"/>
      <c r="D101" s="1210"/>
      <c r="E101" s="1210"/>
      <c r="F101" s="1210"/>
      <c r="G101" s="1210"/>
      <c r="H101" s="1210"/>
    </row>
    <row r="102" spans="1:8" s="7" customFormat="1">
      <c r="A102" s="745"/>
      <c r="B102" s="934"/>
      <c r="C102" s="49"/>
      <c r="D102" s="1210"/>
      <c r="E102" s="1210"/>
      <c r="F102" s="1210"/>
      <c r="G102" s="1210"/>
      <c r="H102" s="1210"/>
    </row>
    <row r="103" spans="1:8" s="7" customFormat="1">
      <c r="A103" s="745"/>
      <c r="B103" s="188"/>
      <c r="C103" s="1200"/>
      <c r="D103" s="1210"/>
      <c r="E103" s="1210"/>
      <c r="F103" s="1210"/>
      <c r="G103" s="1210"/>
      <c r="H103" s="1210"/>
    </row>
    <row r="104" spans="1:8" s="7" customFormat="1">
      <c r="A104" s="745"/>
      <c r="B104" s="85"/>
      <c r="C104" s="902"/>
      <c r="D104" s="294"/>
      <c r="E104" s="294"/>
      <c r="F104" s="286"/>
      <c r="G104" s="294"/>
      <c r="H104" s="294"/>
    </row>
    <row r="105" spans="1:8" s="7" customFormat="1">
      <c r="A105" s="745"/>
      <c r="B105" s="188"/>
      <c r="C105" s="1227"/>
      <c r="D105" s="292"/>
      <c r="E105" s="292"/>
      <c r="F105" s="288"/>
      <c r="G105" s="292"/>
      <c r="H105" s="292"/>
    </row>
    <row r="106" spans="1:8" s="7" customFormat="1" ht="9.9" customHeight="1">
      <c r="A106" s="266"/>
      <c r="B106" s="85"/>
      <c r="C106" s="902"/>
      <c r="D106" s="45"/>
      <c r="E106" s="45"/>
      <c r="F106" s="45"/>
      <c r="G106" s="45"/>
      <c r="H106" s="45"/>
    </row>
    <row r="107" spans="1:8" s="7" customFormat="1">
      <c r="A107" s="266"/>
      <c r="B107" s="773"/>
      <c r="C107" s="1231"/>
      <c r="D107" s="45"/>
      <c r="E107" s="45"/>
      <c r="F107" s="45"/>
      <c r="G107" s="45"/>
      <c r="H107" s="45"/>
    </row>
    <row r="108" spans="1:8" s="7" customFormat="1">
      <c r="A108" s="266"/>
      <c r="B108" s="85"/>
      <c r="C108" s="902"/>
      <c r="D108" s="287"/>
      <c r="E108" s="287"/>
      <c r="F108" s="285"/>
      <c r="G108" s="287"/>
      <c r="H108" s="287"/>
    </row>
    <row r="109" spans="1:8" s="7" customFormat="1">
      <c r="A109" s="266"/>
      <c r="B109" s="85"/>
      <c r="C109" s="902"/>
      <c r="D109" s="287"/>
      <c r="E109" s="287"/>
      <c r="F109" s="287"/>
      <c r="G109" s="287"/>
      <c r="H109" s="287"/>
    </row>
    <row r="110" spans="1:8" s="7" customFormat="1">
      <c r="A110" s="248"/>
      <c r="B110" s="773"/>
      <c r="C110" s="1231"/>
      <c r="D110" s="292"/>
      <c r="E110" s="292"/>
      <c r="F110" s="288"/>
      <c r="G110" s="292"/>
      <c r="H110" s="292"/>
    </row>
    <row r="111" spans="1:8" s="7" customFormat="1">
      <c r="A111" s="266"/>
      <c r="B111" s="112"/>
      <c r="C111" s="53"/>
      <c r="D111" s="290"/>
      <c r="E111" s="290"/>
      <c r="F111" s="291"/>
      <c r="G111" s="290"/>
      <c r="H111" s="290"/>
    </row>
    <row r="112" spans="1:8" s="7" customFormat="1">
      <c r="A112" s="266"/>
      <c r="B112" s="985"/>
      <c r="C112" s="155"/>
      <c r="D112" s="290"/>
      <c r="E112" s="290"/>
      <c r="F112" s="291"/>
      <c r="G112" s="290"/>
      <c r="H112" s="290"/>
    </row>
    <row r="113" spans="1:8" s="7" customFormat="1">
      <c r="A113" s="87"/>
      <c r="B113" s="1211"/>
      <c r="C113" s="154"/>
      <c r="D113" s="292"/>
      <c r="E113" s="292"/>
      <c r="F113" s="288"/>
      <c r="G113" s="292"/>
      <c r="H113" s="292"/>
    </row>
    <row r="114" spans="1:8" s="7" customFormat="1" ht="9.9" customHeight="1">
      <c r="A114" s="87"/>
      <c r="B114" s="1211"/>
      <c r="C114" s="154"/>
      <c r="D114" s="285"/>
      <c r="E114" s="287"/>
      <c r="F114" s="285"/>
      <c r="G114" s="285"/>
      <c r="H114" s="285"/>
    </row>
    <row r="115" spans="1:8" s="7" customFormat="1">
      <c r="A115" s="1212"/>
      <c r="B115" s="918"/>
      <c r="C115" s="1213"/>
      <c r="D115" s="59"/>
      <c r="E115" s="59"/>
      <c r="F115" s="59"/>
      <c r="G115" s="59"/>
      <c r="H115" s="59"/>
    </row>
    <row r="116" spans="1:8" s="7" customFormat="1">
      <c r="A116" s="1214"/>
      <c r="B116" s="61"/>
      <c r="C116" s="1215"/>
      <c r="D116" s="59"/>
      <c r="E116" s="59"/>
      <c r="F116" s="59"/>
      <c r="G116" s="59"/>
      <c r="H116" s="59"/>
    </row>
    <row r="117" spans="1:8" s="7" customFormat="1">
      <c r="A117" s="1214"/>
      <c r="B117" s="1216"/>
      <c r="C117" s="1213"/>
      <c r="D117" s="59"/>
      <c r="E117" s="59"/>
      <c r="F117" s="59"/>
      <c r="G117" s="59"/>
      <c r="H117" s="59"/>
    </row>
    <row r="118" spans="1:8" s="7" customFormat="1">
      <c r="A118" s="1214"/>
      <c r="B118" s="920"/>
      <c r="C118" s="1215"/>
      <c r="D118" s="59"/>
      <c r="E118" s="59"/>
      <c r="F118" s="59"/>
      <c r="G118" s="59"/>
      <c r="H118" s="59"/>
    </row>
    <row r="119" spans="1:8" s="7" customFormat="1">
      <c r="A119" s="920"/>
      <c r="B119" s="920"/>
      <c r="C119" s="1215"/>
      <c r="D119" s="334"/>
      <c r="E119" s="330"/>
      <c r="F119" s="330"/>
      <c r="G119" s="334"/>
      <c r="H119" s="334"/>
    </row>
    <row r="120" spans="1:8" s="7" customFormat="1">
      <c r="A120" s="1214"/>
      <c r="B120" s="1216"/>
      <c r="C120" s="1213"/>
      <c r="D120" s="366"/>
      <c r="E120" s="367"/>
      <c r="F120" s="367"/>
      <c r="G120" s="366"/>
      <c r="H120" s="366"/>
    </row>
    <row r="121" spans="1:8" s="7" customFormat="1">
      <c r="A121" s="1214"/>
      <c r="B121" s="61"/>
      <c r="C121" s="1215"/>
      <c r="D121" s="366"/>
      <c r="E121" s="367"/>
      <c r="F121" s="367"/>
      <c r="G121" s="366"/>
      <c r="H121" s="366"/>
    </row>
    <row r="122" spans="1:8" s="7" customFormat="1">
      <c r="A122" s="1214"/>
      <c r="B122" s="918"/>
      <c r="C122" s="1213"/>
      <c r="D122" s="366"/>
      <c r="E122" s="367"/>
      <c r="F122" s="367"/>
      <c r="G122" s="366"/>
      <c r="H122" s="366"/>
    </row>
    <row r="123" spans="1:8">
      <c r="F123" s="97"/>
      <c r="G123" s="97"/>
      <c r="H123" s="97"/>
    </row>
    <row r="124" spans="1:8">
      <c r="F124" s="97"/>
      <c r="G124" s="97"/>
      <c r="H124" s="97"/>
    </row>
    <row r="125" spans="1:8">
      <c r="F125" s="97"/>
      <c r="G125" s="97"/>
      <c r="H125" s="97"/>
    </row>
    <row r="126" spans="1:8">
      <c r="F126" s="97"/>
      <c r="G126" s="97"/>
      <c r="H126" s="97"/>
    </row>
    <row r="127" spans="1:8">
      <c r="F127" s="97"/>
      <c r="G127" s="97"/>
      <c r="H127" s="97"/>
    </row>
    <row r="128" spans="1:8">
      <c r="F128" s="97"/>
      <c r="G128" s="97"/>
      <c r="H128" s="97"/>
    </row>
    <row r="129" spans="6:8">
      <c r="F129" s="97"/>
      <c r="G129" s="97"/>
      <c r="H129" s="97"/>
    </row>
  </sheetData>
  <autoFilter ref="A14:H14"/>
  <mergeCells count="7">
    <mergeCell ref="A42:C42"/>
    <mergeCell ref="B43:G43"/>
    <mergeCell ref="C25:D25"/>
    <mergeCell ref="C27:D27"/>
    <mergeCell ref="A1:G1"/>
    <mergeCell ref="A2:G2"/>
    <mergeCell ref="A3:G3"/>
  </mergeCells>
  <printOptions horizontalCentered="1"/>
  <pageMargins left="0.98425196850393704" right="0.98425196850393704" top="0.78740157480314965" bottom="3.9370078740157481" header="0.51181102362204722" footer="3.3464566929133861"/>
  <pageSetup paperSize="9" scale="93" firstPageNumber="75" fitToHeight="0" orientation="portrait" blackAndWhite="1" useFirstPageNumber="1" r:id="rId1"/>
  <headerFooter alignWithMargins="0">
    <oddHeader xml:space="preserve">&amp;C   </oddHeader>
    <oddFooter>&amp;C&amp;"Times New Roman,Bold"   &amp;P</oddFooter>
  </headerFooter>
</worksheet>
</file>

<file path=xl/worksheets/sheet4.xml><?xml version="1.0" encoding="utf-8"?>
<worksheet xmlns="http://schemas.openxmlformats.org/spreadsheetml/2006/main" xmlns:r="http://schemas.openxmlformats.org/officeDocument/2006/relationships">
  <sheetPr syncVertical="1" syncRef="B43" transitionEvaluation="1" codeName="Sheet8">
    <tabColor rgb="FFC00000"/>
  </sheetPr>
  <dimension ref="A1:L64"/>
  <sheetViews>
    <sheetView view="pageBreakPreview" topLeftCell="B43" zoomScaleNormal="115" zoomScaleSheetLayoutView="100" workbookViewId="0">
      <selection activeCell="B53" sqref="A53:XFD59"/>
    </sheetView>
  </sheetViews>
  <sheetFormatPr defaultColWidth="12.44140625" defaultRowHeight="13.2"/>
  <cols>
    <col min="1" max="1" width="6.33203125" style="104" customWidth="1"/>
    <col min="2" max="2" width="8.109375" style="127" customWidth="1"/>
    <col min="3" max="3" width="34.5546875" style="104" customWidth="1"/>
    <col min="4" max="4" width="7" style="97" customWidth="1"/>
    <col min="5" max="5" width="9.44140625" style="97" customWidth="1"/>
    <col min="6" max="6" width="9.88671875" style="83" customWidth="1"/>
    <col min="7" max="7" width="8.5546875" style="83" customWidth="1"/>
    <col min="8" max="8" width="3.33203125" style="1399" customWidth="1"/>
    <col min="9" max="11" width="5.6640625" style="83" customWidth="1"/>
    <col min="12" max="12" width="5.6640625" style="84" customWidth="1"/>
    <col min="13" max="16384" width="12.44140625" style="83"/>
  </cols>
  <sheetData>
    <row r="1" spans="1:12" ht="13.5" customHeight="1">
      <c r="A1" s="1682" t="s">
        <v>3</v>
      </c>
      <c r="B1" s="1682"/>
      <c r="C1" s="1682"/>
      <c r="D1" s="1682"/>
      <c r="E1" s="1682"/>
      <c r="F1" s="1682"/>
      <c r="G1" s="1682"/>
      <c r="H1" s="1397"/>
    </row>
    <row r="2" spans="1:12" ht="16.2" customHeight="1">
      <c r="A2" s="1683" t="s">
        <v>832</v>
      </c>
      <c r="B2" s="1683"/>
      <c r="C2" s="1683"/>
      <c r="D2" s="1683"/>
      <c r="E2" s="1683"/>
      <c r="F2" s="1683"/>
      <c r="G2" s="1683"/>
      <c r="H2" s="1398"/>
    </row>
    <row r="3" spans="1:12" ht="14.4" customHeight="1">
      <c r="A3" s="1666" t="s">
        <v>833</v>
      </c>
      <c r="B3" s="1666"/>
      <c r="C3" s="1666"/>
      <c r="D3" s="1666"/>
      <c r="E3" s="1666"/>
      <c r="F3" s="1666"/>
      <c r="G3" s="1666"/>
      <c r="H3" s="1395"/>
    </row>
    <row r="4" spans="1:12" ht="13.5" customHeight="1">
      <c r="A4" s="31"/>
      <c r="B4" s="1667"/>
      <c r="C4" s="1667"/>
      <c r="D4" s="1667"/>
      <c r="E4" s="1667"/>
      <c r="F4" s="1667"/>
      <c r="G4" s="1667"/>
      <c r="H4" s="596"/>
    </row>
    <row r="5" spans="1:12" ht="13.5" customHeight="1">
      <c r="A5" s="31"/>
      <c r="B5" s="27"/>
      <c r="C5" s="27"/>
      <c r="D5" s="33"/>
      <c r="E5" s="34" t="s">
        <v>4</v>
      </c>
      <c r="F5" s="34" t="s">
        <v>5</v>
      </c>
      <c r="G5" s="34" t="s">
        <v>110</v>
      </c>
      <c r="H5" s="38"/>
    </row>
    <row r="6" spans="1:12" ht="13.5" customHeight="1">
      <c r="A6" s="31"/>
      <c r="B6" s="35" t="s">
        <v>6</v>
      </c>
      <c r="C6" s="27" t="s">
        <v>7</v>
      </c>
      <c r="D6" s="36" t="s">
        <v>52</v>
      </c>
      <c r="E6" s="29">
        <v>184162</v>
      </c>
      <c r="F6" s="29">
        <v>25000</v>
      </c>
      <c r="G6" s="29">
        <f>SUM(E6:F6)</f>
        <v>209162</v>
      </c>
      <c r="H6" s="36"/>
    </row>
    <row r="7" spans="1:12" ht="13.5" customHeight="1">
      <c r="A7" s="31"/>
      <c r="B7" s="35" t="s">
        <v>8</v>
      </c>
      <c r="C7" s="37" t="s">
        <v>9</v>
      </c>
      <c r="D7" s="38"/>
      <c r="E7" s="30"/>
      <c r="F7" s="30"/>
      <c r="G7" s="30"/>
      <c r="H7" s="38"/>
    </row>
    <row r="8" spans="1:12" ht="13.5" customHeight="1">
      <c r="A8" s="31"/>
      <c r="B8" s="35"/>
      <c r="C8" s="37" t="s">
        <v>106</v>
      </c>
      <c r="D8" s="38" t="s">
        <v>52</v>
      </c>
      <c r="E8" s="1346">
        <f>G31</f>
        <v>6300</v>
      </c>
      <c r="F8" s="614">
        <f>G46</f>
        <v>40000</v>
      </c>
      <c r="G8" s="30">
        <f>SUM(E8:F8)</f>
        <v>46300</v>
      </c>
      <c r="H8" s="38"/>
    </row>
    <row r="9" spans="1:12">
      <c r="A9" s="31"/>
      <c r="B9" s="39" t="s">
        <v>51</v>
      </c>
      <c r="C9" s="27" t="s">
        <v>20</v>
      </c>
      <c r="D9" s="40" t="s">
        <v>52</v>
      </c>
      <c r="E9" s="41">
        <f>SUM(E6:E8)</f>
        <v>190462</v>
      </c>
      <c r="F9" s="41">
        <f>SUM(F6:F8)</f>
        <v>65000</v>
      </c>
      <c r="G9" s="41">
        <f>SUM(E9:F9)</f>
        <v>255462</v>
      </c>
      <c r="H9" s="36"/>
    </row>
    <row r="10" spans="1:12">
      <c r="A10" s="31"/>
      <c r="B10" s="35"/>
      <c r="C10" s="27"/>
      <c r="D10" s="28"/>
      <c r="E10" s="28"/>
      <c r="F10" s="36"/>
      <c r="G10" s="28"/>
      <c r="H10" s="36"/>
    </row>
    <row r="11" spans="1:12">
      <c r="A11" s="31"/>
      <c r="B11" s="35" t="s">
        <v>21</v>
      </c>
      <c r="C11" s="27" t="s">
        <v>22</v>
      </c>
      <c r="D11" s="27"/>
      <c r="E11" s="27"/>
      <c r="F11" s="42"/>
      <c r="G11" s="27"/>
      <c r="H11" s="42"/>
    </row>
    <row r="12" spans="1:12" s="1" customFormat="1" ht="11.4" customHeight="1">
      <c r="H12" s="1401"/>
    </row>
    <row r="13" spans="1:12" s="1" customFormat="1" ht="13.8" thickBot="1">
      <c r="A13" s="43"/>
      <c r="B13" s="1668" t="s">
        <v>98</v>
      </c>
      <c r="C13" s="1668"/>
      <c r="D13" s="1668"/>
      <c r="E13" s="1668"/>
      <c r="F13" s="1668"/>
      <c r="G13" s="1668"/>
      <c r="H13" s="597"/>
    </row>
    <row r="14" spans="1:12" s="1" customFormat="1" ht="14.4" thickTop="1" thickBot="1">
      <c r="A14" s="43"/>
      <c r="B14" s="281"/>
      <c r="C14" s="281" t="s">
        <v>23</v>
      </c>
      <c r="D14" s="281"/>
      <c r="E14" s="281"/>
      <c r="F14" s="281"/>
      <c r="G14" s="44" t="s">
        <v>110</v>
      </c>
      <c r="H14" s="38"/>
    </row>
    <row r="15" spans="1:12" s="1" customFormat="1" ht="13.8" thickTop="1">
      <c r="A15" s="29"/>
      <c r="B15" s="38"/>
      <c r="C15" s="1018" t="s">
        <v>55</v>
      </c>
      <c r="D15" s="38"/>
      <c r="E15" s="38"/>
      <c r="F15" s="38"/>
      <c r="G15" s="30"/>
      <c r="H15" s="38"/>
    </row>
    <row r="16" spans="1:12" ht="13.95" customHeight="1">
      <c r="A16" s="96" t="s">
        <v>56</v>
      </c>
      <c r="B16" s="91">
        <v>2205</v>
      </c>
      <c r="C16" s="92" t="s">
        <v>1</v>
      </c>
      <c r="D16" s="166"/>
      <c r="E16" s="863"/>
      <c r="F16" s="863"/>
      <c r="G16" s="97"/>
      <c r="H16" s="1343"/>
      <c r="L16" s="83"/>
    </row>
    <row r="17" spans="1:12" ht="13.95" customHeight="1">
      <c r="A17" s="96"/>
      <c r="B17" s="120">
        <v>0.10199999999999999</v>
      </c>
      <c r="C17" s="92" t="s">
        <v>80</v>
      </c>
      <c r="D17" s="167"/>
      <c r="E17" s="863"/>
      <c r="F17" s="863"/>
      <c r="G17" s="95"/>
      <c r="H17" s="1343"/>
      <c r="L17" s="83"/>
    </row>
    <row r="18" spans="1:12" ht="13.95" customHeight="1">
      <c r="A18" s="96"/>
      <c r="B18" s="933">
        <v>60</v>
      </c>
      <c r="C18" s="1494" t="s">
        <v>16</v>
      </c>
      <c r="D18" s="167"/>
      <c r="E18" s="863"/>
      <c r="F18" s="863"/>
      <c r="G18" s="95"/>
      <c r="H18" s="1343"/>
      <c r="L18" s="83"/>
    </row>
    <row r="19" spans="1:12" ht="13.95" customHeight="1">
      <c r="A19" s="96"/>
      <c r="B19" s="117" t="s">
        <v>468</v>
      </c>
      <c r="C19" s="96" t="s">
        <v>361</v>
      </c>
      <c r="D19" s="286"/>
      <c r="E19" s="328"/>
      <c r="F19" s="294"/>
      <c r="G19" s="286">
        <v>1200</v>
      </c>
      <c r="H19" s="1402"/>
      <c r="L19" s="83"/>
    </row>
    <row r="20" spans="1:12" ht="13.95" customHeight="1">
      <c r="A20" s="96"/>
      <c r="B20" s="117" t="s">
        <v>364</v>
      </c>
      <c r="C20" s="1494" t="s">
        <v>100</v>
      </c>
      <c r="D20" s="287"/>
      <c r="E20" s="328"/>
      <c r="F20" s="294"/>
      <c r="G20" s="286">
        <v>2000</v>
      </c>
      <c r="H20" s="1402" t="s">
        <v>303</v>
      </c>
      <c r="L20" s="83"/>
    </row>
    <row r="21" spans="1:12" ht="13.95" customHeight="1">
      <c r="A21" s="85" t="s">
        <v>307</v>
      </c>
      <c r="B21" s="117" t="s">
        <v>470</v>
      </c>
      <c r="C21" s="1494" t="s">
        <v>119</v>
      </c>
      <c r="D21" s="285"/>
      <c r="E21" s="365"/>
      <c r="F21" s="290"/>
      <c r="G21" s="291">
        <v>1600</v>
      </c>
      <c r="H21" s="1402" t="s">
        <v>305</v>
      </c>
      <c r="L21" s="83"/>
    </row>
    <row r="22" spans="1:12" ht="13.95" customHeight="1">
      <c r="A22" s="96" t="s">
        <v>51</v>
      </c>
      <c r="B22" s="933">
        <v>60</v>
      </c>
      <c r="C22" s="1494" t="s">
        <v>16</v>
      </c>
      <c r="D22" s="285"/>
      <c r="E22" s="291"/>
      <c r="F22" s="290"/>
      <c r="G22" s="291">
        <f>SUM(G19:G21)</f>
        <v>4800</v>
      </c>
      <c r="H22" s="1386"/>
      <c r="L22" s="83"/>
    </row>
    <row r="23" spans="1:12" ht="13.95" customHeight="1">
      <c r="A23" s="96" t="s">
        <v>51</v>
      </c>
      <c r="B23" s="120">
        <v>0.10199999999999999</v>
      </c>
      <c r="C23" s="92" t="s">
        <v>80</v>
      </c>
      <c r="D23" s="285"/>
      <c r="E23" s="288"/>
      <c r="F23" s="288"/>
      <c r="G23" s="288">
        <f t="shared" ref="G23" si="0">G22</f>
        <v>4800</v>
      </c>
      <c r="H23" s="1386"/>
      <c r="L23" s="83"/>
    </row>
    <row r="24" spans="1:12" ht="10.199999999999999" customHeight="1">
      <c r="A24" s="96"/>
      <c r="B24" s="91"/>
      <c r="C24" s="92"/>
      <c r="D24" s="164"/>
      <c r="E24" s="805"/>
      <c r="F24" s="805"/>
      <c r="G24" s="89"/>
      <c r="H24" s="90"/>
      <c r="L24" s="83"/>
    </row>
    <row r="25" spans="1:12" ht="13.95" customHeight="1">
      <c r="A25" s="96"/>
      <c r="B25" s="120">
        <v>0.104</v>
      </c>
      <c r="C25" s="92" t="s">
        <v>422</v>
      </c>
      <c r="D25" s="332"/>
      <c r="E25" s="863"/>
      <c r="F25" s="863"/>
      <c r="G25" s="95"/>
      <c r="H25" s="1343"/>
      <c r="L25" s="83"/>
    </row>
    <row r="26" spans="1:12" ht="13.95" customHeight="1">
      <c r="A26" s="96"/>
      <c r="B26" s="933">
        <v>62</v>
      </c>
      <c r="C26" s="1494" t="s">
        <v>423</v>
      </c>
      <c r="D26" s="332"/>
      <c r="E26" s="863"/>
      <c r="F26" s="863"/>
      <c r="G26" s="95"/>
      <c r="H26" s="1343"/>
      <c r="L26" s="83"/>
    </row>
    <row r="27" spans="1:12" ht="13.95" customHeight="1">
      <c r="A27" s="85" t="s">
        <v>307</v>
      </c>
      <c r="B27" s="1542" t="s">
        <v>447</v>
      </c>
      <c r="C27" s="1494" t="s">
        <v>101</v>
      </c>
      <c r="D27" s="285"/>
      <c r="E27" s="286"/>
      <c r="F27" s="294"/>
      <c r="G27" s="286">
        <v>1500</v>
      </c>
      <c r="H27" s="1402" t="s">
        <v>315</v>
      </c>
      <c r="L27" s="83"/>
    </row>
    <row r="28" spans="1:12" ht="13.95" customHeight="1">
      <c r="A28" s="96" t="s">
        <v>51</v>
      </c>
      <c r="B28" s="933">
        <v>62</v>
      </c>
      <c r="C28" s="1494" t="s">
        <v>423</v>
      </c>
      <c r="D28" s="285"/>
      <c r="E28" s="288"/>
      <c r="F28" s="288"/>
      <c r="G28" s="288">
        <f>SUM(G26:G27)</f>
        <v>1500</v>
      </c>
      <c r="H28" s="1386"/>
      <c r="L28" s="83"/>
    </row>
    <row r="29" spans="1:12" ht="13.95" customHeight="1">
      <c r="A29" s="96" t="s">
        <v>51</v>
      </c>
      <c r="B29" s="120">
        <v>0.104</v>
      </c>
      <c r="C29" s="92" t="s">
        <v>422</v>
      </c>
      <c r="D29" s="285"/>
      <c r="E29" s="288"/>
      <c r="F29" s="292"/>
      <c r="G29" s="288">
        <f t="shared" ref="G29" si="1">G28</f>
        <v>1500</v>
      </c>
      <c r="H29" s="1386"/>
      <c r="L29" s="83"/>
    </row>
    <row r="30" spans="1:12" ht="13.95" customHeight="1">
      <c r="A30" s="96" t="s">
        <v>51</v>
      </c>
      <c r="B30" s="91">
        <v>2205</v>
      </c>
      <c r="C30" s="92" t="s">
        <v>1</v>
      </c>
      <c r="D30" s="291"/>
      <c r="E30" s="288"/>
      <c r="F30" s="288"/>
      <c r="G30" s="288">
        <f>G29+G23</f>
        <v>6300</v>
      </c>
      <c r="H30" s="1386"/>
      <c r="L30" s="83"/>
    </row>
    <row r="31" spans="1:12" ht="13.95" customHeight="1">
      <c r="A31" s="179" t="s">
        <v>51</v>
      </c>
      <c r="B31" s="116"/>
      <c r="C31" s="103" t="s">
        <v>55</v>
      </c>
      <c r="D31" s="288"/>
      <c r="E31" s="288"/>
      <c r="F31" s="288"/>
      <c r="G31" s="288">
        <f t="shared" ref="G31" si="2">G30</f>
        <v>6300</v>
      </c>
      <c r="H31" s="1386"/>
      <c r="L31" s="83"/>
    </row>
    <row r="32" spans="1:12">
      <c r="A32" s="96"/>
      <c r="B32" s="85"/>
      <c r="C32" s="92"/>
      <c r="D32" s="289"/>
      <c r="E32" s="287"/>
      <c r="F32" s="287"/>
      <c r="G32" s="285"/>
      <c r="H32" s="1386"/>
      <c r="L32" s="83"/>
    </row>
    <row r="33" spans="1:12" ht="13.95" customHeight="1">
      <c r="A33" s="96"/>
      <c r="B33" s="85"/>
      <c r="C33" s="172" t="s">
        <v>11</v>
      </c>
      <c r="D33" s="167"/>
      <c r="E33" s="863"/>
      <c r="F33" s="863"/>
      <c r="G33" s="95"/>
      <c r="H33" s="1343"/>
      <c r="L33" s="83"/>
    </row>
    <row r="34" spans="1:12" ht="27.6" customHeight="1">
      <c r="A34" s="96" t="s">
        <v>56</v>
      </c>
      <c r="B34" s="180">
        <v>4202</v>
      </c>
      <c r="C34" s="154" t="s">
        <v>425</v>
      </c>
      <c r="D34" s="167"/>
      <c r="E34" s="863"/>
      <c r="F34" s="863"/>
      <c r="G34" s="95"/>
      <c r="H34" s="1343"/>
      <c r="L34" s="83"/>
    </row>
    <row r="35" spans="1:12" ht="13.95" customHeight="1">
      <c r="A35" s="181"/>
      <c r="B35" s="182">
        <v>4</v>
      </c>
      <c r="C35" s="1493" t="s">
        <v>1</v>
      </c>
      <c r="D35" s="143"/>
      <c r="E35" s="805"/>
      <c r="F35" s="805"/>
      <c r="G35" s="142"/>
      <c r="H35" s="1370"/>
      <c r="L35" s="83"/>
    </row>
    <row r="36" spans="1:12" ht="13.95" customHeight="1">
      <c r="A36" s="181"/>
      <c r="B36" s="1247">
        <v>4.8</v>
      </c>
      <c r="C36" s="154" t="s">
        <v>17</v>
      </c>
      <c r="D36" s="333"/>
      <c r="E36" s="742"/>
      <c r="F36" s="742"/>
      <c r="G36" s="192"/>
      <c r="H36" s="1403"/>
      <c r="L36" s="83"/>
    </row>
    <row r="37" spans="1:12">
      <c r="A37" s="181"/>
      <c r="B37" s="183">
        <v>60</v>
      </c>
      <c r="C37" s="1493" t="s">
        <v>45</v>
      </c>
      <c r="D37" s="937"/>
      <c r="E37" s="863"/>
      <c r="F37" s="863"/>
      <c r="G37" s="173"/>
      <c r="H37" s="1404"/>
      <c r="L37" s="83"/>
    </row>
    <row r="38" spans="1:12">
      <c r="A38" s="183" t="s">
        <v>307</v>
      </c>
      <c r="B38" s="183" t="s">
        <v>1017</v>
      </c>
      <c r="C38" s="1539" t="s">
        <v>1000</v>
      </c>
      <c r="D38" s="937"/>
      <c r="E38" s="1351"/>
      <c r="F38" s="863"/>
      <c r="G38" s="173">
        <v>1000</v>
      </c>
      <c r="H38" s="1404"/>
      <c r="L38" s="83"/>
    </row>
    <row r="39" spans="1:12">
      <c r="A39" s="1080"/>
      <c r="B39" s="1163" t="s">
        <v>426</v>
      </c>
      <c r="C39" s="758" t="s">
        <v>427</v>
      </c>
      <c r="D39" s="331"/>
      <c r="E39" s="1248"/>
      <c r="F39" s="331"/>
      <c r="G39" s="1248">
        <v>5000</v>
      </c>
      <c r="H39" s="1403"/>
      <c r="L39" s="83"/>
    </row>
    <row r="40" spans="1:12" ht="26.4">
      <c r="A40" s="181"/>
      <c r="B40" s="123" t="s">
        <v>128</v>
      </c>
      <c r="C40" s="1495" t="s">
        <v>429</v>
      </c>
      <c r="D40" s="287"/>
      <c r="E40" s="285"/>
      <c r="F40" s="330"/>
      <c r="G40" s="285">
        <v>24000</v>
      </c>
      <c r="H40" s="770"/>
      <c r="L40" s="83"/>
    </row>
    <row r="41" spans="1:12" ht="13.95" customHeight="1">
      <c r="A41" s="181"/>
      <c r="B41" s="123" t="s">
        <v>431</v>
      </c>
      <c r="C41" s="6" t="s">
        <v>1034</v>
      </c>
      <c r="D41" s="287"/>
      <c r="E41" s="291"/>
      <c r="F41" s="290"/>
      <c r="G41" s="291">
        <v>10000</v>
      </c>
      <c r="H41" s="770"/>
      <c r="L41" s="83"/>
    </row>
    <row r="42" spans="1:12" s="75" customFormat="1" ht="14.7" customHeight="1">
      <c r="A42" s="181" t="s">
        <v>51</v>
      </c>
      <c r="B42" s="183">
        <v>60</v>
      </c>
      <c r="C42" s="1493" t="s">
        <v>45</v>
      </c>
      <c r="D42" s="287"/>
      <c r="E42" s="291"/>
      <c r="F42" s="290">
        <f>SUM(F40:F41)</f>
        <v>0</v>
      </c>
      <c r="G42" s="291">
        <f>SUM(G38:G41)</f>
        <v>40000</v>
      </c>
      <c r="H42" s="1386"/>
    </row>
    <row r="43" spans="1:12" s="75" customFormat="1" ht="14.7" customHeight="1">
      <c r="A43" s="181" t="s">
        <v>51</v>
      </c>
      <c r="B43" s="1247">
        <v>4.8</v>
      </c>
      <c r="C43" s="154" t="s">
        <v>17</v>
      </c>
      <c r="D43" s="287"/>
      <c r="E43" s="288"/>
      <c r="F43" s="292">
        <f t="shared" ref="F43:G46" si="3">F42</f>
        <v>0</v>
      </c>
      <c r="G43" s="288">
        <f t="shared" si="3"/>
        <v>40000</v>
      </c>
      <c r="H43" s="1386"/>
    </row>
    <row r="44" spans="1:12" s="75" customFormat="1" ht="14.7" customHeight="1">
      <c r="A44" s="181" t="s">
        <v>51</v>
      </c>
      <c r="B44" s="182">
        <v>4</v>
      </c>
      <c r="C44" s="1493" t="s">
        <v>1</v>
      </c>
      <c r="D44" s="287"/>
      <c r="E44" s="291"/>
      <c r="F44" s="290">
        <f t="shared" si="3"/>
        <v>0</v>
      </c>
      <c r="G44" s="291">
        <f t="shared" si="3"/>
        <v>40000</v>
      </c>
      <c r="H44" s="1386"/>
    </row>
    <row r="45" spans="1:12" s="75" customFormat="1" ht="26.4">
      <c r="A45" s="130" t="s">
        <v>51</v>
      </c>
      <c r="B45" s="201">
        <v>4202</v>
      </c>
      <c r="C45" s="176" t="s">
        <v>425</v>
      </c>
      <c r="D45" s="290"/>
      <c r="E45" s="291"/>
      <c r="F45" s="290">
        <f t="shared" si="3"/>
        <v>0</v>
      </c>
      <c r="G45" s="291">
        <f t="shared" si="3"/>
        <v>40000</v>
      </c>
      <c r="H45" s="1386"/>
    </row>
    <row r="46" spans="1:12" s="75" customFormat="1">
      <c r="A46" s="130" t="s">
        <v>51</v>
      </c>
      <c r="B46" s="105"/>
      <c r="C46" s="264" t="s">
        <v>11</v>
      </c>
      <c r="D46" s="290"/>
      <c r="E46" s="291"/>
      <c r="F46" s="290">
        <f t="shared" si="3"/>
        <v>0</v>
      </c>
      <c r="G46" s="291">
        <f t="shared" si="3"/>
        <v>40000</v>
      </c>
      <c r="H46" s="1386"/>
    </row>
    <row r="47" spans="1:12" s="75" customFormat="1">
      <c r="A47" s="179" t="s">
        <v>51</v>
      </c>
      <c r="B47" s="184"/>
      <c r="C47" s="177" t="s">
        <v>52</v>
      </c>
      <c r="D47" s="291"/>
      <c r="E47" s="291"/>
      <c r="F47" s="290">
        <f>F46+F31</f>
        <v>0</v>
      </c>
      <c r="G47" s="291">
        <f>G46+G31</f>
        <v>46300</v>
      </c>
      <c r="H47" s="1386"/>
    </row>
    <row r="48" spans="1:12" s="1" customFormat="1">
      <c r="A48" s="29" t="s">
        <v>962</v>
      </c>
      <c r="B48" s="36" t="s">
        <v>963</v>
      </c>
      <c r="C48" s="38"/>
      <c r="D48" s="38"/>
      <c r="E48" s="38"/>
      <c r="F48" s="38"/>
      <c r="G48" s="30"/>
      <c r="H48" s="38"/>
    </row>
    <row r="49" spans="1:12" s="104" customFormat="1" ht="14.4" customHeight="1">
      <c r="A49" s="168" t="s">
        <v>304</v>
      </c>
      <c r="B49" s="52"/>
      <c r="C49" s="399"/>
      <c r="D49" s="336"/>
      <c r="E49" s="337"/>
      <c r="F49" s="287"/>
      <c r="G49" s="287"/>
      <c r="H49" s="770"/>
      <c r="L49" s="165"/>
    </row>
    <row r="50" spans="1:12" s="104" customFormat="1" ht="14.4" customHeight="1">
      <c r="A50" s="1278" t="s">
        <v>303</v>
      </c>
      <c r="B50" s="1681" t="s">
        <v>1018</v>
      </c>
      <c r="C50" s="1681"/>
      <c r="D50" s="1681"/>
      <c r="E50" s="1681"/>
      <c r="F50" s="1681"/>
      <c r="G50" s="1681"/>
      <c r="H50" s="1405"/>
      <c r="L50" s="165"/>
    </row>
    <row r="51" spans="1:12" s="104" customFormat="1" ht="14.4" customHeight="1">
      <c r="A51" s="1278" t="s">
        <v>305</v>
      </c>
      <c r="B51" s="1681" t="s">
        <v>1059</v>
      </c>
      <c r="C51" s="1681"/>
      <c r="D51" s="1681"/>
      <c r="E51" s="1681"/>
      <c r="F51" s="1681"/>
      <c r="G51" s="1681"/>
      <c r="H51" s="1405"/>
      <c r="L51" s="165"/>
    </row>
    <row r="52" spans="1:12" s="104" customFormat="1" ht="14.4" customHeight="1">
      <c r="A52" s="1278" t="s">
        <v>315</v>
      </c>
      <c r="B52" s="1406" t="s">
        <v>1019</v>
      </c>
      <c r="C52" s="1396"/>
      <c r="D52" s="1396"/>
      <c r="E52" s="1396"/>
      <c r="F52" s="1396"/>
      <c r="G52" s="1396"/>
      <c r="H52" s="1405"/>
      <c r="L52" s="165"/>
    </row>
    <row r="53" spans="1:12" s="104" customFormat="1">
      <c r="A53" s="85"/>
      <c r="B53" s="1648"/>
      <c r="C53" s="1648"/>
      <c r="D53" s="1648"/>
      <c r="E53" s="1648"/>
      <c r="F53" s="1648"/>
      <c r="G53" s="1648"/>
      <c r="H53" s="1342"/>
      <c r="L53" s="165"/>
    </row>
    <row r="54" spans="1:12" s="104" customFormat="1">
      <c r="B54" s="127"/>
      <c r="D54" s="1345"/>
      <c r="E54" s="613"/>
      <c r="F54" s="1345"/>
      <c r="G54" s="613"/>
      <c r="H54" s="613"/>
      <c r="L54" s="165"/>
    </row>
    <row r="55" spans="1:12" s="104" customFormat="1">
      <c r="B55" s="127"/>
      <c r="D55" s="600"/>
      <c r="E55" s="600"/>
      <c r="F55" s="600"/>
      <c r="G55" s="600"/>
      <c r="H55" s="1763"/>
      <c r="L55" s="165"/>
    </row>
    <row r="56" spans="1:12" s="104" customFormat="1">
      <c r="B56" s="127"/>
      <c r="C56" s="127"/>
      <c r="D56" s="600"/>
      <c r="E56" s="600"/>
      <c r="F56" s="600"/>
      <c r="G56" s="600"/>
      <c r="H56" s="1763"/>
      <c r="L56" s="165"/>
    </row>
    <row r="57" spans="1:12" s="104" customFormat="1">
      <c r="B57" s="127"/>
      <c r="C57" s="127"/>
      <c r="D57" s="113"/>
      <c r="E57" s="113"/>
      <c r="F57" s="113"/>
      <c r="G57" s="113"/>
      <c r="H57" s="1342"/>
      <c r="L57" s="165"/>
    </row>
    <row r="58" spans="1:12" s="104" customFormat="1">
      <c r="B58" s="127"/>
      <c r="C58" s="127"/>
      <c r="D58" s="113"/>
      <c r="E58" s="113"/>
      <c r="F58" s="113"/>
      <c r="G58" s="113"/>
      <c r="H58" s="1342"/>
      <c r="L58" s="165"/>
    </row>
    <row r="59" spans="1:12" s="104" customFormat="1">
      <c r="B59" s="127"/>
      <c r="C59" s="127"/>
      <c r="D59" s="113"/>
      <c r="E59" s="113"/>
      <c r="F59" s="113"/>
      <c r="G59" s="113"/>
      <c r="H59" s="1342"/>
      <c r="L59" s="165"/>
    </row>
    <row r="60" spans="1:12">
      <c r="C60" s="127"/>
      <c r="F60" s="97"/>
      <c r="G60" s="97"/>
      <c r="H60" s="1343"/>
    </row>
    <row r="61" spans="1:12">
      <c r="C61" s="127"/>
      <c r="G61" s="97"/>
      <c r="H61" s="1343"/>
    </row>
    <row r="62" spans="1:12">
      <c r="C62" s="127"/>
      <c r="F62" s="97"/>
      <c r="G62" s="97"/>
      <c r="H62" s="1343"/>
    </row>
    <row r="63" spans="1:12">
      <c r="C63" s="127"/>
      <c r="F63" s="97"/>
      <c r="G63" s="97"/>
      <c r="H63" s="1343"/>
    </row>
    <row r="64" spans="1:12">
      <c r="C64" s="127"/>
      <c r="F64" s="97"/>
      <c r="G64" s="97"/>
      <c r="H64" s="1343"/>
    </row>
  </sheetData>
  <autoFilter ref="A14:L52"/>
  <mergeCells count="7">
    <mergeCell ref="A1:G1"/>
    <mergeCell ref="A2:G2"/>
    <mergeCell ref="B51:G51"/>
    <mergeCell ref="B50:G50"/>
    <mergeCell ref="A3:G3"/>
    <mergeCell ref="B4:G4"/>
    <mergeCell ref="B13:G13"/>
  </mergeCells>
  <printOptions horizontalCentered="1"/>
  <pageMargins left="0.98425196850393704" right="0.98425196850393704" top="0.78740157480314965" bottom="3.9370078740157481" header="0.51181102362204722" footer="3.3464566929133861"/>
  <pageSetup paperSize="9" scale="93" firstPageNumber="6" orientation="portrait" blackAndWhite="1" useFirstPageNumber="1" r:id="rId1"/>
  <headerFooter alignWithMargins="0">
    <oddHeader xml:space="preserve">&amp;C   </oddHeader>
    <oddFooter>&amp;C&amp;"Times New Roman,Bold"&amp;P</oddFooter>
  </headerFooter>
  <rowBreaks count="1" manualBreakCount="1">
    <brk id="39" max="7" man="1"/>
  </rowBreaks>
</worksheet>
</file>

<file path=xl/worksheets/sheet5.xml><?xml version="1.0" encoding="utf-8"?>
<worksheet xmlns="http://schemas.openxmlformats.org/spreadsheetml/2006/main" xmlns:r="http://schemas.openxmlformats.org/officeDocument/2006/relationships">
  <sheetPr syncVertical="1" syncRef="A22" transitionEvaluation="1" codeName="Sheet10">
    <tabColor rgb="FFC00000"/>
  </sheetPr>
  <dimension ref="A1:H46"/>
  <sheetViews>
    <sheetView view="pageBreakPreview" topLeftCell="A22" zoomScaleNormal="145" zoomScaleSheetLayoutView="100" workbookViewId="0">
      <selection activeCell="A32" sqref="A32:XFD36"/>
    </sheetView>
  </sheetViews>
  <sheetFormatPr defaultColWidth="12.44140625" defaultRowHeight="13.2"/>
  <cols>
    <col min="1" max="1" width="6.44140625" style="338" customWidth="1"/>
    <col min="2" max="2" width="8.109375" style="338" customWidth="1"/>
    <col min="3" max="3" width="34.5546875" style="338" customWidth="1"/>
    <col min="4" max="4" width="6.6640625" style="338" customWidth="1"/>
    <col min="5" max="5" width="9.44140625" style="338" customWidth="1"/>
    <col min="6" max="6" width="9.109375" style="338" customWidth="1"/>
    <col min="7" max="7" width="8.5546875" style="338" customWidth="1"/>
    <col min="8" max="8" width="4" style="338" customWidth="1"/>
    <col min="9" max="16384" width="12.44140625" style="338"/>
  </cols>
  <sheetData>
    <row r="1" spans="1:8" ht="13.5" customHeight="1">
      <c r="A1" s="1685" t="s">
        <v>129</v>
      </c>
      <c r="B1" s="1685"/>
      <c r="C1" s="1685"/>
      <c r="D1" s="1685"/>
      <c r="E1" s="1685"/>
      <c r="F1" s="1685"/>
      <c r="G1" s="1685"/>
      <c r="H1" s="815"/>
    </row>
    <row r="2" spans="1:8" ht="13.5" customHeight="1">
      <c r="A2" s="1685" t="s">
        <v>130</v>
      </c>
      <c r="B2" s="1685"/>
      <c r="C2" s="1685"/>
      <c r="D2" s="1685"/>
      <c r="E2" s="1685"/>
      <c r="F2" s="1685"/>
      <c r="G2" s="1685"/>
      <c r="H2" s="815"/>
    </row>
    <row r="3" spans="1:8" ht="13.5" customHeight="1">
      <c r="A3" s="1666" t="s">
        <v>834</v>
      </c>
      <c r="B3" s="1666"/>
      <c r="C3" s="1666"/>
      <c r="D3" s="1666"/>
      <c r="E3" s="1666"/>
      <c r="F3" s="1666"/>
      <c r="G3" s="1666"/>
      <c r="H3" s="812"/>
    </row>
    <row r="4" spans="1:8" ht="13.5" customHeight="1">
      <c r="A4" s="31"/>
      <c r="B4" s="1667"/>
      <c r="C4" s="1667"/>
      <c r="D4" s="1667"/>
      <c r="E4" s="1667"/>
      <c r="F4" s="1667"/>
      <c r="G4" s="1667"/>
      <c r="H4" s="813"/>
    </row>
    <row r="5" spans="1:8" ht="13.5" customHeight="1">
      <c r="A5" s="31"/>
      <c r="B5" s="27"/>
      <c r="C5" s="27"/>
      <c r="D5" s="33"/>
      <c r="E5" s="34" t="s">
        <v>4</v>
      </c>
      <c r="F5" s="34" t="s">
        <v>5</v>
      </c>
      <c r="G5" s="34" t="s">
        <v>110</v>
      </c>
      <c r="H5" s="30"/>
    </row>
    <row r="6" spans="1:8" ht="13.5" customHeight="1">
      <c r="A6" s="31"/>
      <c r="B6" s="35" t="s">
        <v>6</v>
      </c>
      <c r="C6" s="27" t="s">
        <v>7</v>
      </c>
      <c r="D6" s="36" t="s">
        <v>52</v>
      </c>
      <c r="E6" s="29">
        <v>87965</v>
      </c>
      <c r="F6" s="622">
        <v>0</v>
      </c>
      <c r="G6" s="29">
        <f>SUM(E6:F6)</f>
        <v>87965</v>
      </c>
      <c r="H6" s="29"/>
    </row>
    <row r="7" spans="1:8" ht="13.5" customHeight="1">
      <c r="A7" s="31"/>
      <c r="B7" s="35" t="s">
        <v>8</v>
      </c>
      <c r="C7" s="37" t="s">
        <v>9</v>
      </c>
      <c r="D7" s="38"/>
      <c r="E7" s="30"/>
      <c r="F7" s="623"/>
      <c r="G7" s="30"/>
      <c r="H7" s="30"/>
    </row>
    <row r="8" spans="1:8" ht="13.5" customHeight="1">
      <c r="A8" s="31"/>
      <c r="B8" s="35"/>
      <c r="C8" s="37" t="s">
        <v>106</v>
      </c>
      <c r="D8" s="38" t="s">
        <v>52</v>
      </c>
      <c r="E8" s="30">
        <f>G24</f>
        <v>83000</v>
      </c>
      <c r="F8" s="227">
        <v>0</v>
      </c>
      <c r="G8" s="30">
        <f>SUM(E8:F8)</f>
        <v>83000</v>
      </c>
      <c r="H8" s="30"/>
    </row>
    <row r="9" spans="1:8" ht="13.5" customHeight="1">
      <c r="A9" s="31"/>
      <c r="B9" s="39" t="s">
        <v>51</v>
      </c>
      <c r="C9" s="27" t="s">
        <v>20</v>
      </c>
      <c r="D9" s="40" t="s">
        <v>52</v>
      </c>
      <c r="E9" s="41">
        <f>SUM(E6:E8)</f>
        <v>170965</v>
      </c>
      <c r="F9" s="624">
        <f>SUM(F6:F8)</f>
        <v>0</v>
      </c>
      <c r="G9" s="41">
        <f>SUM(E9:F9)</f>
        <v>170965</v>
      </c>
      <c r="H9" s="29"/>
    </row>
    <row r="10" spans="1:8" ht="13.5" customHeight="1">
      <c r="A10" s="31"/>
      <c r="B10" s="35"/>
      <c r="C10" s="27"/>
      <c r="D10" s="28"/>
      <c r="E10" s="28"/>
      <c r="F10" s="36"/>
      <c r="G10" s="28"/>
      <c r="H10" s="28"/>
    </row>
    <row r="11" spans="1:8" ht="13.5" customHeight="1">
      <c r="A11" s="31"/>
      <c r="B11" s="35" t="s">
        <v>21</v>
      </c>
      <c r="C11" s="27" t="s">
        <v>22</v>
      </c>
      <c r="D11" s="27"/>
      <c r="E11" s="27"/>
      <c r="F11" s="42"/>
      <c r="G11" s="27"/>
      <c r="H11" s="27"/>
    </row>
    <row r="12" spans="1:8" ht="13.5" customHeight="1">
      <c r="A12" s="31"/>
      <c r="B12" s="35"/>
      <c r="C12" s="27"/>
      <c r="D12" s="27"/>
      <c r="E12" s="27"/>
      <c r="F12" s="42"/>
      <c r="G12" s="27"/>
      <c r="H12" s="27"/>
    </row>
    <row r="13" spans="1:8" s="342" customFormat="1" ht="13.8" thickBot="1">
      <c r="A13" s="43"/>
      <c r="B13" s="1668" t="s">
        <v>98</v>
      </c>
      <c r="C13" s="1668"/>
      <c r="D13" s="1668"/>
      <c r="E13" s="1668"/>
      <c r="F13" s="1668"/>
      <c r="G13" s="1668"/>
      <c r="H13" s="619"/>
    </row>
    <row r="14" spans="1:8" s="342" customFormat="1" ht="14.4" thickTop="1" thickBot="1">
      <c r="A14" s="43"/>
      <c r="B14" s="281"/>
      <c r="C14" s="281" t="s">
        <v>23</v>
      </c>
      <c r="D14" s="281"/>
      <c r="E14" s="281"/>
      <c r="F14" s="281"/>
      <c r="G14" s="44" t="s">
        <v>110</v>
      </c>
      <c r="H14" s="30"/>
    </row>
    <row r="15" spans="1:8" s="83" customFormat="1" ht="14.4" customHeight="1" thickTop="1">
      <c r="A15" s="860"/>
      <c r="B15" s="1330"/>
      <c r="C15" s="766" t="s">
        <v>55</v>
      </c>
      <c r="D15" s="186"/>
      <c r="E15" s="336"/>
      <c r="F15" s="336"/>
      <c r="G15" s="861"/>
      <c r="H15" s="861"/>
    </row>
    <row r="16" spans="1:8" s="83" customFormat="1" ht="14.4" customHeight="1">
      <c r="A16" s="88" t="s">
        <v>56</v>
      </c>
      <c r="B16" s="862">
        <v>2250</v>
      </c>
      <c r="C16" s="766" t="s">
        <v>131</v>
      </c>
      <c r="D16" s="166"/>
      <c r="E16" s="863"/>
      <c r="F16" s="863"/>
      <c r="G16" s="97"/>
      <c r="H16" s="97"/>
    </row>
    <row r="17" spans="1:8" s="83" customFormat="1" ht="14.4" customHeight="1">
      <c r="A17" s="88"/>
      <c r="B17" s="864">
        <v>0.10299999999999999</v>
      </c>
      <c r="C17" s="865" t="s">
        <v>132</v>
      </c>
      <c r="D17" s="166"/>
      <c r="E17" s="863"/>
      <c r="F17" s="863"/>
      <c r="G17" s="97"/>
      <c r="H17" s="97"/>
    </row>
    <row r="18" spans="1:8" s="83" customFormat="1" ht="14.4" customHeight="1">
      <c r="A18" s="87"/>
      <c r="B18" s="104">
        <v>60</v>
      </c>
      <c r="C18" s="86" t="s">
        <v>133</v>
      </c>
      <c r="D18" s="869"/>
      <c r="E18" s="294"/>
      <c r="F18" s="294"/>
      <c r="G18" s="285"/>
      <c r="H18" s="285"/>
    </row>
    <row r="19" spans="1:8" s="83" customFormat="1" ht="14.4" customHeight="1">
      <c r="A19" s="88"/>
      <c r="B19" s="868">
        <v>71</v>
      </c>
      <c r="C19" s="86" t="s">
        <v>134</v>
      </c>
      <c r="D19" s="164"/>
      <c r="E19" s="336"/>
      <c r="F19" s="336"/>
      <c r="G19" s="89"/>
      <c r="H19" s="89"/>
    </row>
    <row r="20" spans="1:8" s="83" customFormat="1" ht="14.4" customHeight="1">
      <c r="A20" s="88"/>
      <c r="B20" s="1337" t="s">
        <v>886</v>
      </c>
      <c r="C20" s="86" t="s">
        <v>437</v>
      </c>
      <c r="D20" s="285"/>
      <c r="E20" s="286"/>
      <c r="F20" s="294"/>
      <c r="G20" s="286">
        <v>83000</v>
      </c>
      <c r="H20" s="286"/>
    </row>
    <row r="21" spans="1:8" s="83" customFormat="1" ht="14.4" customHeight="1">
      <c r="A21" s="88" t="s">
        <v>51</v>
      </c>
      <c r="B21" s="83">
        <v>60</v>
      </c>
      <c r="C21" s="866" t="s">
        <v>133</v>
      </c>
      <c r="D21" s="285"/>
      <c r="E21" s="288"/>
      <c r="F21" s="292"/>
      <c r="G21" s="288">
        <f>SUM(G20:G20)</f>
        <v>83000</v>
      </c>
      <c r="H21" s="285"/>
    </row>
    <row r="22" spans="1:8" s="342" customFormat="1" ht="14.4" customHeight="1">
      <c r="A22" s="87" t="s">
        <v>51</v>
      </c>
      <c r="B22" s="870">
        <v>0.10299999999999999</v>
      </c>
      <c r="C22" s="766" t="s">
        <v>132</v>
      </c>
      <c r="D22" s="38"/>
      <c r="E22" s="1307"/>
      <c r="F22" s="1307"/>
      <c r="G22" s="1307">
        <f t="shared" ref="G22" si="0">G21</f>
        <v>83000</v>
      </c>
      <c r="H22" s="30"/>
    </row>
    <row r="23" spans="1:8" s="342" customFormat="1" ht="14.4" customHeight="1">
      <c r="A23" s="866" t="s">
        <v>51</v>
      </c>
      <c r="B23" s="862">
        <v>2250</v>
      </c>
      <c r="C23" s="865" t="s">
        <v>131</v>
      </c>
      <c r="D23" s="1427"/>
      <c r="E23" s="1307"/>
      <c r="F23" s="1307"/>
      <c r="G23" s="1307">
        <f t="shared" ref="G23:G25" si="1">G22</f>
        <v>83000</v>
      </c>
      <c r="H23" s="30"/>
    </row>
    <row r="24" spans="1:8" s="342" customFormat="1" ht="14.4" customHeight="1">
      <c r="A24" s="871" t="s">
        <v>51</v>
      </c>
      <c r="B24" s="872"/>
      <c r="C24" s="873" t="s">
        <v>55</v>
      </c>
      <c r="D24" s="1427"/>
      <c r="E24" s="1307"/>
      <c r="F24" s="1307"/>
      <c r="G24" s="1307">
        <f t="shared" si="1"/>
        <v>83000</v>
      </c>
      <c r="H24" s="30"/>
    </row>
    <row r="25" spans="1:8" ht="14.4" customHeight="1">
      <c r="A25" s="871" t="s">
        <v>51</v>
      </c>
      <c r="B25" s="872"/>
      <c r="C25" s="873" t="s">
        <v>52</v>
      </c>
      <c r="D25" s="355"/>
      <c r="E25" s="356"/>
      <c r="F25" s="356"/>
      <c r="G25" s="356">
        <f t="shared" si="1"/>
        <v>83000</v>
      </c>
      <c r="H25" s="353"/>
    </row>
    <row r="26" spans="1:8" ht="14.4" customHeight="1">
      <c r="A26" s="87"/>
      <c r="B26" s="104"/>
      <c r="C26" s="766"/>
      <c r="D26" s="354"/>
      <c r="E26" s="353"/>
      <c r="F26" s="353"/>
      <c r="G26" s="353"/>
      <c r="H26" s="353"/>
    </row>
    <row r="27" spans="1:8" ht="14.4" customHeight="1">
      <c r="A27" s="1684" t="s">
        <v>304</v>
      </c>
      <c r="B27" s="1684"/>
      <c r="C27" s="1684"/>
      <c r="D27" s="1684"/>
      <c r="E27" s="1684"/>
      <c r="F27" s="1684"/>
      <c r="G27" s="1684"/>
      <c r="H27" s="814"/>
    </row>
    <row r="28" spans="1:8" ht="48" customHeight="1">
      <c r="A28" s="457" t="s">
        <v>97</v>
      </c>
      <c r="B28" s="1684" t="s">
        <v>1020</v>
      </c>
      <c r="C28" s="1684"/>
      <c r="D28" s="1684"/>
      <c r="E28" s="1684"/>
      <c r="F28" s="1684"/>
      <c r="G28" s="1684"/>
      <c r="H28" s="1417"/>
    </row>
    <row r="29" spans="1:8">
      <c r="A29" s="1417"/>
      <c r="B29" s="1417"/>
      <c r="C29" s="1417"/>
      <c r="D29" s="1417"/>
      <c r="E29" s="1417"/>
      <c r="F29" s="1417"/>
      <c r="G29" s="1417"/>
      <c r="H29" s="1417"/>
    </row>
    <row r="30" spans="1:8">
      <c r="A30" s="1417"/>
      <c r="B30" s="1417"/>
      <c r="C30" s="1417"/>
      <c r="D30" s="1417"/>
      <c r="E30" s="1417"/>
      <c r="F30" s="1417"/>
      <c r="G30" s="1417"/>
      <c r="H30" s="1417"/>
    </row>
    <row r="31" spans="1:8">
      <c r="A31" s="1417"/>
      <c r="B31" s="1417"/>
      <c r="C31" s="1417"/>
      <c r="D31" s="1417"/>
      <c r="E31" s="1417"/>
      <c r="F31" s="1417"/>
      <c r="G31" s="1417"/>
      <c r="H31" s="1417"/>
    </row>
    <row r="32" spans="1:8" s="340" customFormat="1" ht="22.2" customHeight="1">
      <c r="A32" s="1649"/>
      <c r="B32" s="1649"/>
      <c r="C32" s="1649"/>
      <c r="D32" s="1649"/>
      <c r="E32" s="1649"/>
      <c r="F32" s="1649"/>
      <c r="G32" s="1649"/>
      <c r="H32" s="1649"/>
    </row>
    <row r="33" spans="1:8" s="340" customFormat="1">
      <c r="D33" s="361"/>
      <c r="E33" s="361"/>
      <c r="F33" s="361"/>
      <c r="G33" s="361"/>
      <c r="H33" s="361"/>
    </row>
    <row r="34" spans="1:8" s="340" customFormat="1">
      <c r="D34" s="1345"/>
      <c r="E34" s="613"/>
      <c r="F34" s="1345"/>
      <c r="G34" s="613"/>
      <c r="H34" s="613"/>
    </row>
    <row r="35" spans="1:8" s="340" customFormat="1">
      <c r="D35" s="361"/>
      <c r="E35" s="361"/>
      <c r="F35" s="361"/>
      <c r="G35" s="361"/>
      <c r="H35" s="361"/>
    </row>
    <row r="36" spans="1:8" s="340" customFormat="1">
      <c r="D36" s="341"/>
      <c r="E36" s="341"/>
      <c r="F36" s="341"/>
      <c r="G36" s="341"/>
      <c r="H36" s="341"/>
    </row>
    <row r="37" spans="1:8">
      <c r="D37" s="339"/>
      <c r="E37" s="339"/>
      <c r="F37" s="339"/>
      <c r="G37" s="339"/>
      <c r="H37" s="339"/>
    </row>
    <row r="38" spans="1:8">
      <c r="D38" s="362"/>
      <c r="E38" s="362"/>
      <c r="F38" s="363"/>
      <c r="G38" s="362"/>
      <c r="H38" s="362"/>
    </row>
    <row r="39" spans="1:8">
      <c r="D39" s="364"/>
      <c r="E39" s="364"/>
      <c r="F39" s="364"/>
      <c r="G39" s="364"/>
      <c r="H39" s="364"/>
    </row>
    <row r="40" spans="1:8">
      <c r="D40" s="364"/>
      <c r="E40" s="364"/>
      <c r="F40" s="364"/>
      <c r="G40" s="364"/>
      <c r="H40" s="364"/>
    </row>
    <row r="41" spans="1:8">
      <c r="D41" s="339"/>
      <c r="E41" s="339"/>
      <c r="F41" s="339"/>
      <c r="G41" s="339"/>
      <c r="H41" s="339"/>
    </row>
    <row r="42" spans="1:8">
      <c r="D42" s="364"/>
      <c r="E42" s="364"/>
      <c r="F42" s="364"/>
      <c r="G42" s="364"/>
      <c r="H42" s="364"/>
    </row>
    <row r="43" spans="1:8">
      <c r="D43" s="339"/>
      <c r="E43" s="339"/>
      <c r="F43" s="339"/>
      <c r="G43" s="339"/>
      <c r="H43" s="339"/>
    </row>
    <row r="44" spans="1:8" s="339" customFormat="1">
      <c r="A44" s="338"/>
      <c r="B44" s="338"/>
      <c r="C44" s="338"/>
    </row>
    <row r="45" spans="1:8" s="339" customFormat="1">
      <c r="A45" s="338"/>
      <c r="B45" s="338"/>
      <c r="C45" s="338"/>
    </row>
    <row r="46" spans="1:8" s="339" customFormat="1">
      <c r="A46" s="338"/>
      <c r="B46" s="338"/>
      <c r="C46" s="338"/>
    </row>
  </sheetData>
  <autoFilter ref="A14:H27"/>
  <mergeCells count="7">
    <mergeCell ref="B28:G28"/>
    <mergeCell ref="A27:G27"/>
    <mergeCell ref="A1:G1"/>
    <mergeCell ref="A2:G2"/>
    <mergeCell ref="A3:G3"/>
    <mergeCell ref="B4:G4"/>
    <mergeCell ref="B13:G13"/>
  </mergeCells>
  <printOptions horizontalCentered="1"/>
  <pageMargins left="0.98425196850393704" right="0.98425196850393704" top="0.78740157480314965" bottom="3.9370078740157481" header="0.51181102362204722" footer="3.3464566929133861"/>
  <pageSetup paperSize="9" scale="93" firstPageNumber="8" orientation="portrait" blackAndWhite="1" useFirstPageNumber="1" r:id="rId1"/>
  <headerFooter alignWithMargins="0">
    <oddHeader xml:space="preserve">&amp;C   </oddHeader>
    <oddFooter>&amp;C&amp;"Times New Roman,Bold"&amp;P</oddFooter>
  </headerFooter>
  <drawing r:id="rId2"/>
</worksheet>
</file>

<file path=xl/worksheets/sheet6.xml><?xml version="1.0" encoding="utf-8"?>
<worksheet xmlns="http://schemas.openxmlformats.org/spreadsheetml/2006/main" xmlns:r="http://schemas.openxmlformats.org/officeDocument/2006/relationships">
  <sheetPr syncVertical="1" syncRef="A61" transitionEvaluation="1" codeName="Sheet11">
    <tabColor rgb="FFC00000"/>
  </sheetPr>
  <dimension ref="A1:L187"/>
  <sheetViews>
    <sheetView view="pageBreakPreview" topLeftCell="A61" zoomScaleNormal="130" zoomScaleSheetLayoutView="100" workbookViewId="0">
      <selection activeCell="A66" sqref="A66:XFD74"/>
    </sheetView>
  </sheetViews>
  <sheetFormatPr defaultColWidth="9.109375" defaultRowHeight="13.2"/>
  <cols>
    <col min="1" max="1" width="5.44140625" style="119" customWidth="1"/>
    <col min="2" max="2" width="8.109375" style="100" customWidth="1"/>
    <col min="3" max="3" width="35.44140625" style="206" customWidth="1"/>
    <col min="4" max="4" width="6.88671875" style="97" customWidth="1"/>
    <col min="5" max="5" width="9.44140625" style="97" customWidth="1"/>
    <col min="6" max="6" width="10" style="83" customWidth="1"/>
    <col min="7" max="7" width="9.33203125" style="83" customWidth="1"/>
    <col min="8" max="11" width="9.109375" style="83" customWidth="1"/>
    <col min="12" max="12" width="9.109375" style="84" customWidth="1"/>
    <col min="13" max="15" width="9.109375" style="83" customWidth="1"/>
    <col min="16" max="16384" width="9.109375" style="83"/>
  </cols>
  <sheetData>
    <row r="1" spans="1:12">
      <c r="A1" s="620"/>
      <c r="B1" s="1687" t="s">
        <v>41</v>
      </c>
      <c r="C1" s="1687"/>
      <c r="D1" s="1687"/>
      <c r="E1" s="1687"/>
      <c r="F1" s="1687"/>
      <c r="G1" s="1687"/>
    </row>
    <row r="2" spans="1:12">
      <c r="A2" s="620"/>
      <c r="B2" s="1687" t="s">
        <v>836</v>
      </c>
      <c r="C2" s="1687"/>
      <c r="D2" s="1687"/>
      <c r="E2" s="1687"/>
      <c r="F2" s="1687"/>
      <c r="G2" s="1687"/>
    </row>
    <row r="3" spans="1:12">
      <c r="A3" s="1666" t="s">
        <v>837</v>
      </c>
      <c r="B3" s="1666"/>
      <c r="C3" s="1666"/>
      <c r="D3" s="1666"/>
      <c r="E3" s="1666"/>
      <c r="F3" s="1666"/>
      <c r="G3" s="1666"/>
    </row>
    <row r="4" spans="1:12" ht="13.8">
      <c r="A4" s="31"/>
      <c r="B4" s="1667"/>
      <c r="C4" s="1667"/>
      <c r="D4" s="1667"/>
      <c r="E4" s="1667"/>
      <c r="F4" s="1667"/>
      <c r="G4" s="1667"/>
    </row>
    <row r="5" spans="1:12">
      <c r="A5" s="31"/>
      <c r="B5" s="27"/>
      <c r="C5" s="27"/>
      <c r="D5" s="33"/>
      <c r="E5" s="1363" t="s">
        <v>4</v>
      </c>
      <c r="F5" s="34" t="s">
        <v>5</v>
      </c>
      <c r="G5" s="34" t="s">
        <v>110</v>
      </c>
    </row>
    <row r="6" spans="1:12">
      <c r="A6" s="31"/>
      <c r="B6" s="35" t="s">
        <v>6</v>
      </c>
      <c r="C6" s="27" t="s">
        <v>7</v>
      </c>
      <c r="D6" s="36" t="s">
        <v>52</v>
      </c>
      <c r="E6" s="1249">
        <v>12022671</v>
      </c>
      <c r="F6" s="29">
        <v>323000</v>
      </c>
      <c r="G6" s="1249">
        <f>SUM(E6:F6)</f>
        <v>12345671</v>
      </c>
    </row>
    <row r="7" spans="1:12">
      <c r="A7" s="31"/>
      <c r="B7" s="35" t="s">
        <v>8</v>
      </c>
      <c r="C7" s="37" t="s">
        <v>9</v>
      </c>
      <c r="D7" s="38"/>
      <c r="E7" s="1346"/>
      <c r="F7" s="30"/>
      <c r="G7" s="30"/>
    </row>
    <row r="8" spans="1:12">
      <c r="A8" s="31"/>
      <c r="B8" s="35"/>
      <c r="C8" s="37" t="s">
        <v>106</v>
      </c>
      <c r="D8" s="38" t="s">
        <v>52</v>
      </c>
      <c r="E8" s="1346">
        <f>G47</f>
        <v>288673</v>
      </c>
      <c r="F8" s="614">
        <f>G61</f>
        <v>1000</v>
      </c>
      <c r="G8" s="30">
        <f>SUM(E8:F8)</f>
        <v>289673</v>
      </c>
    </row>
    <row r="9" spans="1:12">
      <c r="A9" s="31"/>
      <c r="B9" s="39" t="s">
        <v>51</v>
      </c>
      <c r="C9" s="27" t="s">
        <v>20</v>
      </c>
      <c r="D9" s="40" t="s">
        <v>52</v>
      </c>
      <c r="E9" s="1364">
        <f>SUM(E6:E8)</f>
        <v>12311344</v>
      </c>
      <c r="F9" s="41">
        <f>SUM(F6:F8)</f>
        <v>324000</v>
      </c>
      <c r="G9" s="41">
        <f>SUM(E9:F9)</f>
        <v>12635344</v>
      </c>
    </row>
    <row r="10" spans="1:12">
      <c r="A10" s="31"/>
      <c r="B10" s="35"/>
      <c r="C10" s="27"/>
      <c r="D10" s="28"/>
      <c r="E10" s="1365"/>
      <c r="F10" s="36"/>
      <c r="G10" s="28"/>
    </row>
    <row r="11" spans="1:12">
      <c r="A11" s="29"/>
      <c r="B11" s="73" t="s">
        <v>21</v>
      </c>
      <c r="C11" s="27" t="s">
        <v>22</v>
      </c>
      <c r="D11" s="28"/>
      <c r="E11" s="1365"/>
      <c r="F11" s="42"/>
      <c r="G11" s="27"/>
    </row>
    <row r="12" spans="1:12" s="1" customFormat="1">
      <c r="A12" s="2"/>
      <c r="B12" s="3"/>
      <c r="C12" s="283"/>
      <c r="D12" s="1671"/>
      <c r="E12" s="1671"/>
      <c r="F12" s="1671"/>
      <c r="G12" s="1671"/>
    </row>
    <row r="13" spans="1:12" s="1" customFormat="1" ht="13.8" thickBot="1">
      <c r="A13" s="43"/>
      <c r="B13" s="1668" t="s">
        <v>98</v>
      </c>
      <c r="C13" s="1668"/>
      <c r="D13" s="1668"/>
      <c r="E13" s="1668"/>
      <c r="F13" s="1668"/>
      <c r="G13" s="1668"/>
    </row>
    <row r="14" spans="1:12" s="1" customFormat="1" ht="14.4" thickTop="1" thickBot="1">
      <c r="A14" s="43"/>
      <c r="B14" s="281"/>
      <c r="C14" s="281" t="s">
        <v>23</v>
      </c>
      <c r="D14" s="281"/>
      <c r="E14" s="1366"/>
      <c r="F14" s="281"/>
      <c r="G14" s="44" t="s">
        <v>110</v>
      </c>
    </row>
    <row r="15" spans="1:12" ht="13.8" thickTop="1">
      <c r="C15" s="125" t="s">
        <v>55</v>
      </c>
      <c r="D15" s="186"/>
      <c r="E15" s="337"/>
      <c r="F15" s="336"/>
      <c r="G15" s="260"/>
      <c r="L15" s="83"/>
    </row>
    <row r="16" spans="1:12">
      <c r="A16" s="119" t="s">
        <v>56</v>
      </c>
      <c r="B16" s="911">
        <v>2059</v>
      </c>
      <c r="C16" s="154" t="s">
        <v>124</v>
      </c>
      <c r="D16" s="171"/>
      <c r="E16" s="337"/>
      <c r="F16" s="336"/>
      <c r="G16" s="913"/>
      <c r="L16" s="83"/>
    </row>
    <row r="17" spans="1:12">
      <c r="A17" s="258"/>
      <c r="B17" s="912">
        <v>60</v>
      </c>
      <c r="C17" s="155" t="s">
        <v>46</v>
      </c>
      <c r="D17" s="171"/>
      <c r="E17" s="337"/>
      <c r="F17" s="336"/>
      <c r="G17" s="913"/>
      <c r="L17" s="83"/>
    </row>
    <row r="18" spans="1:12">
      <c r="A18" s="258"/>
      <c r="B18" s="914">
        <v>60.052999999999997</v>
      </c>
      <c r="C18" s="154" t="s">
        <v>114</v>
      </c>
      <c r="D18" s="171"/>
      <c r="E18" s="337"/>
      <c r="F18" s="336"/>
      <c r="G18" s="913"/>
      <c r="L18" s="83"/>
    </row>
    <row r="19" spans="1:12">
      <c r="A19" s="258"/>
      <c r="B19" s="915">
        <v>60</v>
      </c>
      <c r="C19" s="148" t="s">
        <v>432</v>
      </c>
      <c r="D19" s="171"/>
      <c r="E19" s="337"/>
      <c r="F19" s="336"/>
      <c r="G19" s="913"/>
      <c r="L19" s="83"/>
    </row>
    <row r="20" spans="1:12" ht="26.4">
      <c r="A20" s="258"/>
      <c r="B20" s="915">
        <v>77</v>
      </c>
      <c r="C20" s="1493" t="s">
        <v>434</v>
      </c>
      <c r="D20" s="285"/>
      <c r="E20" s="286"/>
      <c r="F20" s="286"/>
      <c r="G20" s="286"/>
      <c r="L20" s="83"/>
    </row>
    <row r="21" spans="1:12" s="1354" customFormat="1">
      <c r="A21" s="258"/>
      <c r="B21" s="915" t="s">
        <v>433</v>
      </c>
      <c r="C21" s="148" t="s">
        <v>361</v>
      </c>
      <c r="D21" s="285"/>
      <c r="E21" s="291"/>
      <c r="F21" s="291"/>
      <c r="G21" s="291">
        <v>144633</v>
      </c>
    </row>
    <row r="22" spans="1:12" s="1354" customFormat="1" ht="26.4">
      <c r="A22" s="258" t="s">
        <v>51</v>
      </c>
      <c r="B22" s="915">
        <v>77</v>
      </c>
      <c r="C22" s="1493" t="s">
        <v>434</v>
      </c>
      <c r="D22" s="285"/>
      <c r="E22" s="285"/>
      <c r="F22" s="285"/>
      <c r="G22" s="285">
        <f>G21</f>
        <v>144633</v>
      </c>
    </row>
    <row r="23" spans="1:12" ht="14.4" customHeight="1">
      <c r="A23" s="258" t="s">
        <v>51</v>
      </c>
      <c r="B23" s="915">
        <v>60</v>
      </c>
      <c r="C23" s="148" t="s">
        <v>432</v>
      </c>
      <c r="D23" s="164"/>
      <c r="E23" s="927"/>
      <c r="F23" s="927"/>
      <c r="G23" s="128">
        <f>G22</f>
        <v>144633</v>
      </c>
      <c r="L23" s="83"/>
    </row>
    <row r="24" spans="1:12" s="75" customFormat="1" ht="14.4" customHeight="1">
      <c r="A24" s="187" t="s">
        <v>51</v>
      </c>
      <c r="B24" s="916">
        <v>60.052999999999997</v>
      </c>
      <c r="C24" s="154" t="s">
        <v>114</v>
      </c>
      <c r="D24" s="285"/>
      <c r="E24" s="291"/>
      <c r="F24" s="291"/>
      <c r="G24" s="291">
        <f>G23</f>
        <v>144633</v>
      </c>
    </row>
    <row r="25" spans="1:12" ht="14.4" customHeight="1">
      <c r="A25" s="187" t="s">
        <v>51</v>
      </c>
      <c r="B25" s="183">
        <v>60</v>
      </c>
      <c r="C25" s="1493" t="s">
        <v>46</v>
      </c>
      <c r="D25" s="285"/>
      <c r="E25" s="288"/>
      <c r="F25" s="288"/>
      <c r="G25" s="288">
        <f t="shared" ref="G25:G26" si="0">G24</f>
        <v>144633</v>
      </c>
      <c r="L25" s="83"/>
    </row>
    <row r="26" spans="1:12" ht="14.4" customHeight="1">
      <c r="A26" s="1496" t="s">
        <v>51</v>
      </c>
      <c r="B26" s="180">
        <v>2059</v>
      </c>
      <c r="C26" s="154" t="s">
        <v>124</v>
      </c>
      <c r="D26" s="164"/>
      <c r="E26" s="927"/>
      <c r="F26" s="927"/>
      <c r="G26" s="128">
        <f t="shared" si="0"/>
        <v>144633</v>
      </c>
      <c r="L26" s="83"/>
    </row>
    <row r="27" spans="1:12" s="7" customFormat="1">
      <c r="A27" s="1496"/>
      <c r="B27" s="180"/>
      <c r="C27" s="154"/>
      <c r="D27" s="59"/>
      <c r="E27" s="923"/>
      <c r="F27" s="742"/>
      <c r="G27" s="59"/>
    </row>
    <row r="28" spans="1:12" s="7" customFormat="1" ht="14.4" customHeight="1">
      <c r="A28" s="1496" t="s">
        <v>56</v>
      </c>
      <c r="B28" s="91">
        <v>2202</v>
      </c>
      <c r="C28" s="92" t="s">
        <v>42</v>
      </c>
      <c r="D28" s="45"/>
      <c r="E28" s="295"/>
      <c r="F28" s="805"/>
      <c r="G28" s="45"/>
    </row>
    <row r="29" spans="1:12" s="7" customFormat="1" ht="14.4" customHeight="1">
      <c r="A29" s="1496"/>
      <c r="B29" s="111">
        <v>1</v>
      </c>
      <c r="C29" s="1494" t="s">
        <v>19</v>
      </c>
      <c r="D29" s="45"/>
      <c r="E29" s="295"/>
      <c r="F29" s="805"/>
      <c r="G29" s="287"/>
    </row>
    <row r="30" spans="1:12" s="7" customFormat="1" ht="14.4" customHeight="1">
      <c r="A30" s="1496"/>
      <c r="B30" s="263">
        <v>1.101</v>
      </c>
      <c r="C30" s="92" t="s">
        <v>439</v>
      </c>
      <c r="D30" s="287"/>
      <c r="E30" s="285"/>
      <c r="F30" s="287"/>
      <c r="G30" s="287"/>
    </row>
    <row r="31" spans="1:12" s="7" customFormat="1" ht="14.4" customHeight="1">
      <c r="A31" s="127"/>
      <c r="B31" s="85">
        <v>63</v>
      </c>
      <c r="C31" s="1494" t="s">
        <v>887</v>
      </c>
      <c r="D31" s="287"/>
      <c r="E31" s="285"/>
      <c r="F31" s="287"/>
      <c r="G31" s="287"/>
    </row>
    <row r="32" spans="1:12" ht="14.4" customHeight="1">
      <c r="A32" s="1496"/>
      <c r="B32" s="85">
        <v>48</v>
      </c>
      <c r="C32" s="1494" t="s">
        <v>888</v>
      </c>
      <c r="D32" s="287"/>
      <c r="E32" s="334"/>
      <c r="F32" s="287"/>
      <c r="G32" s="285"/>
      <c r="L32" s="83"/>
    </row>
    <row r="33" spans="1:12" s="1354" customFormat="1" ht="14.4" customHeight="1">
      <c r="A33" s="1496"/>
      <c r="B33" s="85" t="s">
        <v>383</v>
      </c>
      <c r="C33" s="1494" t="s">
        <v>357</v>
      </c>
      <c r="D33" s="287"/>
      <c r="E33" s="291"/>
      <c r="F33" s="290"/>
      <c r="G33" s="291">
        <v>140000</v>
      </c>
    </row>
    <row r="34" spans="1:12" ht="14.4" customHeight="1">
      <c r="A34" s="168" t="s">
        <v>51</v>
      </c>
      <c r="B34" s="85">
        <v>48</v>
      </c>
      <c r="C34" s="1494" t="s">
        <v>888</v>
      </c>
      <c r="D34" s="287"/>
      <c r="E34" s="288"/>
      <c r="F34" s="288"/>
      <c r="G34" s="288">
        <f t="shared" ref="G34" si="1">G33</f>
        <v>140000</v>
      </c>
      <c r="L34" s="83"/>
    </row>
    <row r="35" spans="1:12" ht="14.4" customHeight="1">
      <c r="A35" s="121" t="s">
        <v>51</v>
      </c>
      <c r="B35" s="85">
        <v>63</v>
      </c>
      <c r="C35" s="1494" t="s">
        <v>887</v>
      </c>
      <c r="D35" s="332"/>
      <c r="E35" s="935"/>
      <c r="F35" s="935"/>
      <c r="G35" s="935">
        <f t="shared" ref="G35:G37" si="2">G34</f>
        <v>140000</v>
      </c>
      <c r="L35" s="83"/>
    </row>
    <row r="36" spans="1:12" ht="14.4" customHeight="1">
      <c r="A36" s="168" t="s">
        <v>51</v>
      </c>
      <c r="B36" s="263">
        <v>1.101</v>
      </c>
      <c r="C36" s="92" t="s">
        <v>439</v>
      </c>
      <c r="D36" s="287"/>
      <c r="E36" s="288"/>
      <c r="F36" s="288"/>
      <c r="G36" s="288">
        <f t="shared" si="2"/>
        <v>140000</v>
      </c>
      <c r="L36" s="83"/>
    </row>
    <row r="37" spans="1:12" ht="14.4" customHeight="1">
      <c r="A37" s="189" t="s">
        <v>51</v>
      </c>
      <c r="B37" s="1294">
        <v>1</v>
      </c>
      <c r="C37" s="751" t="s">
        <v>19</v>
      </c>
      <c r="D37" s="290"/>
      <c r="E37" s="288"/>
      <c r="F37" s="288"/>
      <c r="G37" s="288">
        <f t="shared" si="2"/>
        <v>140000</v>
      </c>
      <c r="L37" s="83"/>
    </row>
    <row r="38" spans="1:12">
      <c r="A38" s="1496"/>
      <c r="B38" s="111"/>
      <c r="C38" s="1494"/>
      <c r="D38" s="287"/>
      <c r="E38" s="285"/>
      <c r="F38" s="285"/>
      <c r="G38" s="285"/>
      <c r="L38" s="83"/>
    </row>
    <row r="39" spans="1:12" ht="14.4" customHeight="1">
      <c r="A39" s="1496"/>
      <c r="B39" s="111">
        <v>3</v>
      </c>
      <c r="C39" s="1494" t="s">
        <v>200</v>
      </c>
      <c r="D39" s="293"/>
      <c r="E39" s="285"/>
      <c r="F39" s="287"/>
      <c r="G39" s="285"/>
      <c r="L39" s="83"/>
    </row>
    <row r="40" spans="1:12" ht="14.4" customHeight="1">
      <c r="A40" s="1496"/>
      <c r="B40" s="112">
        <v>3.1030000000000002</v>
      </c>
      <c r="C40" s="92" t="s">
        <v>201</v>
      </c>
      <c r="D40" s="293"/>
      <c r="E40" s="285"/>
      <c r="F40" s="287"/>
      <c r="G40" s="285"/>
      <c r="L40" s="83"/>
    </row>
    <row r="41" spans="1:12" ht="27" customHeight="1">
      <c r="A41" s="1496"/>
      <c r="B41" s="85">
        <v>78</v>
      </c>
      <c r="C41" s="1494" t="s">
        <v>889</v>
      </c>
      <c r="D41" s="287"/>
      <c r="E41" s="285"/>
      <c r="F41" s="287"/>
      <c r="G41" s="285"/>
      <c r="L41" s="83"/>
    </row>
    <row r="42" spans="1:12" s="1354" customFormat="1" ht="14.4" customHeight="1">
      <c r="A42" s="169" t="s">
        <v>307</v>
      </c>
      <c r="B42" s="85" t="s">
        <v>974</v>
      </c>
      <c r="C42" s="1494" t="s">
        <v>492</v>
      </c>
      <c r="D42" s="287"/>
      <c r="E42" s="291"/>
      <c r="F42" s="290"/>
      <c r="G42" s="291">
        <v>4040</v>
      </c>
    </row>
    <row r="43" spans="1:12" ht="27" customHeight="1">
      <c r="A43" s="1496" t="s">
        <v>51</v>
      </c>
      <c r="B43" s="85">
        <v>78</v>
      </c>
      <c r="C43" s="1494" t="s">
        <v>889</v>
      </c>
      <c r="D43" s="289"/>
      <c r="E43" s="288"/>
      <c r="F43" s="288"/>
      <c r="G43" s="288">
        <f>G42</f>
        <v>4040</v>
      </c>
      <c r="L43" s="83"/>
    </row>
    <row r="44" spans="1:12" ht="14.4" customHeight="1">
      <c r="A44" s="1496" t="s">
        <v>51</v>
      </c>
      <c r="B44" s="112">
        <v>3.1030000000000002</v>
      </c>
      <c r="C44" s="92" t="s">
        <v>204</v>
      </c>
      <c r="D44" s="289"/>
      <c r="E44" s="288"/>
      <c r="F44" s="288"/>
      <c r="G44" s="288">
        <f>G43</f>
        <v>4040</v>
      </c>
      <c r="L44" s="83"/>
    </row>
    <row r="45" spans="1:12" ht="14.4" customHeight="1">
      <c r="A45" s="1496" t="s">
        <v>51</v>
      </c>
      <c r="B45" s="111">
        <v>3</v>
      </c>
      <c r="C45" s="1494" t="s">
        <v>200</v>
      </c>
      <c r="D45" s="287"/>
      <c r="E45" s="291"/>
      <c r="F45" s="291"/>
      <c r="G45" s="291">
        <f>G44</f>
        <v>4040</v>
      </c>
      <c r="L45" s="83"/>
    </row>
    <row r="46" spans="1:12" ht="14.4" customHeight="1">
      <c r="A46" s="189" t="s">
        <v>51</v>
      </c>
      <c r="B46" s="105">
        <v>2202</v>
      </c>
      <c r="C46" s="99" t="s">
        <v>42</v>
      </c>
      <c r="D46" s="331"/>
      <c r="E46" s="288"/>
      <c r="F46" s="288"/>
      <c r="G46" s="288">
        <f t="shared" ref="G46" si="3">+G45+G37</f>
        <v>144040</v>
      </c>
      <c r="L46" s="83"/>
    </row>
    <row r="47" spans="1:12" ht="14.4" customHeight="1">
      <c r="A47" s="1338" t="s">
        <v>51</v>
      </c>
      <c r="B47" s="1339"/>
      <c r="C47" s="1340" t="s">
        <v>55</v>
      </c>
      <c r="D47" s="290"/>
      <c r="E47" s="291"/>
      <c r="F47" s="291"/>
      <c r="G47" s="291">
        <f t="shared" ref="G47" si="4">G46+G26</f>
        <v>288673</v>
      </c>
      <c r="L47" s="83"/>
    </row>
    <row r="48" spans="1:12">
      <c r="A48" s="1331"/>
      <c r="B48" s="85"/>
      <c r="C48" s="191"/>
      <c r="D48" s="332"/>
      <c r="E48" s="923"/>
      <c r="F48" s="742"/>
      <c r="G48" s="261"/>
      <c r="L48" s="83"/>
    </row>
    <row r="49" spans="1:12">
      <c r="A49" s="1331"/>
      <c r="B49" s="85"/>
      <c r="C49" s="172" t="s">
        <v>11</v>
      </c>
      <c r="D49" s="332"/>
      <c r="E49" s="295"/>
      <c r="F49" s="742"/>
      <c r="G49" s="261"/>
      <c r="L49" s="83"/>
    </row>
    <row r="50" spans="1:12" ht="26.4">
      <c r="A50" s="1331" t="s">
        <v>56</v>
      </c>
      <c r="B50" s="180">
        <v>4202</v>
      </c>
      <c r="C50" s="154" t="s">
        <v>38</v>
      </c>
      <c r="D50" s="330"/>
      <c r="E50" s="285"/>
      <c r="F50" s="330"/>
      <c r="G50" s="287"/>
      <c r="L50" s="83"/>
    </row>
    <row r="51" spans="1:12">
      <c r="A51" s="187"/>
      <c r="B51" s="182">
        <v>1</v>
      </c>
      <c r="C51" s="155" t="s">
        <v>42</v>
      </c>
      <c r="D51" s="330"/>
      <c r="E51" s="286"/>
      <c r="F51" s="329"/>
      <c r="G51" s="286"/>
      <c r="L51" s="83"/>
    </row>
    <row r="52" spans="1:12" s="75" customFormat="1">
      <c r="A52" s="187"/>
      <c r="B52" s="133">
        <v>1.2030000000000001</v>
      </c>
      <c r="C52" s="154" t="s">
        <v>206</v>
      </c>
      <c r="D52" s="287"/>
      <c r="E52" s="334"/>
      <c r="F52" s="287"/>
      <c r="G52" s="285"/>
    </row>
    <row r="53" spans="1:12" s="75" customFormat="1">
      <c r="A53" s="187"/>
      <c r="B53" s="183">
        <v>70</v>
      </c>
      <c r="C53" s="155" t="s">
        <v>39</v>
      </c>
      <c r="D53" s="287"/>
      <c r="E53" s="285"/>
      <c r="F53" s="287"/>
      <c r="G53" s="285"/>
    </row>
    <row r="54" spans="1:12" s="75" customFormat="1">
      <c r="A54" s="187"/>
      <c r="B54" s="183">
        <v>48</v>
      </c>
      <c r="C54" s="155" t="s">
        <v>15</v>
      </c>
      <c r="D54" s="143"/>
      <c r="E54" s="295"/>
      <c r="F54" s="805"/>
      <c r="G54" s="936"/>
    </row>
    <row r="55" spans="1:12" s="75" customFormat="1" ht="26.4">
      <c r="A55" s="1341" t="s">
        <v>307</v>
      </c>
      <c r="B55" s="183" t="s">
        <v>1021</v>
      </c>
      <c r="C55" s="1620" t="s">
        <v>999</v>
      </c>
      <c r="D55" s="938"/>
      <c r="E55" s="1110"/>
      <c r="F55" s="931"/>
      <c r="G55" s="1138">
        <v>1000</v>
      </c>
    </row>
    <row r="56" spans="1:12" s="75" customFormat="1" ht="14.4" customHeight="1">
      <c r="A56" s="187" t="s">
        <v>51</v>
      </c>
      <c r="B56" s="183">
        <v>48</v>
      </c>
      <c r="C56" s="155" t="s">
        <v>15</v>
      </c>
      <c r="D56" s="287"/>
      <c r="E56" s="1138"/>
      <c r="F56" s="1138"/>
      <c r="G56" s="1138">
        <f>SUM(G55:G55)</f>
        <v>1000</v>
      </c>
    </row>
    <row r="57" spans="1:12" s="75" customFormat="1" ht="14.4" customHeight="1">
      <c r="A57" s="187" t="s">
        <v>51</v>
      </c>
      <c r="B57" s="183">
        <v>70</v>
      </c>
      <c r="C57" s="155" t="s">
        <v>39</v>
      </c>
      <c r="D57" s="287"/>
      <c r="E57" s="285"/>
      <c r="F57" s="285"/>
      <c r="G57" s="285">
        <f t="shared" ref="G57" si="5">G56</f>
        <v>1000</v>
      </c>
    </row>
    <row r="58" spans="1:12" s="75" customFormat="1" ht="14.4" customHeight="1">
      <c r="A58" s="187" t="s">
        <v>51</v>
      </c>
      <c r="B58" s="133">
        <v>1.2030000000000001</v>
      </c>
      <c r="C58" s="154" t="s">
        <v>206</v>
      </c>
      <c r="D58" s="287"/>
      <c r="E58" s="288"/>
      <c r="F58" s="288"/>
      <c r="G58" s="288">
        <f t="shared" ref="G58" si="6">G57</f>
        <v>1000</v>
      </c>
    </row>
    <row r="59" spans="1:12" s="75" customFormat="1" ht="14.4" customHeight="1">
      <c r="A59" s="187" t="s">
        <v>51</v>
      </c>
      <c r="B59" s="182">
        <v>1</v>
      </c>
      <c r="C59" s="1613" t="s">
        <v>42</v>
      </c>
      <c r="D59" s="330"/>
      <c r="E59" s="366"/>
      <c r="F59" s="366"/>
      <c r="G59" s="366">
        <f t="shared" ref="G59:G60" si="7">G58</f>
        <v>1000</v>
      </c>
    </row>
    <row r="60" spans="1:12" s="75" customFormat="1" ht="26.4" customHeight="1">
      <c r="A60" s="189" t="s">
        <v>51</v>
      </c>
      <c r="B60" s="201">
        <v>4202</v>
      </c>
      <c r="C60" s="176" t="s">
        <v>38</v>
      </c>
      <c r="D60" s="290"/>
      <c r="E60" s="291"/>
      <c r="F60" s="291"/>
      <c r="G60" s="291">
        <f t="shared" si="7"/>
        <v>1000</v>
      </c>
    </row>
    <row r="61" spans="1:12" s="75" customFormat="1" ht="14.4" customHeight="1">
      <c r="A61" s="189" t="s">
        <v>51</v>
      </c>
      <c r="B61" s="105"/>
      <c r="C61" s="264" t="s">
        <v>11</v>
      </c>
      <c r="D61" s="290"/>
      <c r="E61" s="291"/>
      <c r="F61" s="291"/>
      <c r="G61" s="291">
        <f t="shared" ref="G61" si="8">G60</f>
        <v>1000</v>
      </c>
    </row>
    <row r="62" spans="1:12" s="75" customFormat="1" ht="14.4" customHeight="1">
      <c r="A62" s="190" t="s">
        <v>51</v>
      </c>
      <c r="B62" s="184"/>
      <c r="C62" s="177" t="s">
        <v>52</v>
      </c>
      <c r="D62" s="292"/>
      <c r="E62" s="288"/>
      <c r="F62" s="288"/>
      <c r="G62" s="288">
        <f>G61+G47</f>
        <v>289673</v>
      </c>
    </row>
    <row r="63" spans="1:12" s="75" customFormat="1">
      <c r="A63" s="169" t="s">
        <v>307</v>
      </c>
      <c r="B63" s="1428" t="s">
        <v>963</v>
      </c>
      <c r="C63" s="215"/>
      <c r="D63" s="124"/>
      <c r="E63" s="334"/>
      <c r="F63" s="622"/>
      <c r="G63" s="334"/>
    </row>
    <row r="64" spans="1:12" s="75" customFormat="1">
      <c r="A64" s="1662"/>
      <c r="B64" s="1662"/>
      <c r="C64" s="1662"/>
      <c r="D64" s="1662"/>
      <c r="E64" s="1662"/>
      <c r="F64" s="1662"/>
      <c r="G64" s="1662"/>
    </row>
    <row r="65" spans="1:12" s="75" customFormat="1">
      <c r="A65" s="584"/>
      <c r="B65" s="1686"/>
      <c r="C65" s="1686"/>
      <c r="D65" s="1686"/>
      <c r="E65" s="1686"/>
      <c r="F65" s="1686"/>
      <c r="G65" s="1686"/>
    </row>
    <row r="66" spans="1:12" s="199" customFormat="1">
      <c r="A66" s="584"/>
      <c r="B66" s="1686"/>
      <c r="C66" s="1686"/>
      <c r="D66" s="1686"/>
      <c r="E66" s="1686"/>
      <c r="F66" s="1686"/>
      <c r="G66" s="1686"/>
    </row>
    <row r="67" spans="1:12" s="199" customFormat="1">
      <c r="A67" s="584"/>
      <c r="B67" s="1686"/>
      <c r="C67" s="1686"/>
      <c r="D67" s="1686"/>
      <c r="E67" s="1686"/>
      <c r="F67" s="1686"/>
      <c r="G67" s="1686"/>
    </row>
    <row r="68" spans="1:12" s="199" customFormat="1">
      <c r="A68" s="1659"/>
      <c r="B68" s="91"/>
      <c r="C68" s="215"/>
      <c r="D68" s="124"/>
      <c r="E68" s="334"/>
      <c r="F68" s="334"/>
      <c r="G68" s="334"/>
    </row>
    <row r="69" spans="1:12" s="199" customFormat="1">
      <c r="A69" s="1659"/>
      <c r="B69" s="85"/>
      <c r="C69" s="96"/>
      <c r="D69" s="124"/>
      <c r="E69" s="124"/>
      <c r="F69" s="124"/>
      <c r="G69" s="124"/>
      <c r="L69" s="368"/>
    </row>
    <row r="70" spans="1:12" s="199" customFormat="1">
      <c r="A70" s="1659"/>
      <c r="B70" s="85"/>
      <c r="C70" s="96"/>
      <c r="D70" s="1345"/>
      <c r="E70" s="1764"/>
      <c r="F70" s="1345"/>
      <c r="G70" s="613"/>
      <c r="L70" s="368"/>
    </row>
    <row r="71" spans="1:12" s="199" customFormat="1">
      <c r="A71" s="1659"/>
      <c r="B71" s="85"/>
      <c r="C71" s="96"/>
      <c r="D71" s="124"/>
      <c r="E71" s="124"/>
      <c r="F71" s="124"/>
      <c r="G71" s="124"/>
      <c r="L71" s="368"/>
    </row>
    <row r="72" spans="1:12" s="104" customFormat="1">
      <c r="A72" s="1659"/>
      <c r="B72" s="85"/>
      <c r="C72" s="96"/>
      <c r="D72" s="247"/>
      <c r="E72" s="247"/>
      <c r="F72" s="247"/>
      <c r="G72" s="247"/>
      <c r="L72" s="165"/>
    </row>
    <row r="73" spans="1:12" s="104" customFormat="1">
      <c r="A73" s="1659"/>
      <c r="B73" s="85"/>
      <c r="C73" s="85"/>
      <c r="D73" s="600"/>
      <c r="E73" s="600"/>
      <c r="F73" s="600"/>
      <c r="G73" s="600"/>
      <c r="L73" s="165"/>
    </row>
    <row r="74" spans="1:12" s="104" customFormat="1">
      <c r="A74" s="1659"/>
      <c r="B74" s="85"/>
      <c r="C74" s="85"/>
      <c r="D74" s="600"/>
      <c r="E74" s="1765"/>
      <c r="F74" s="600"/>
      <c r="G74" s="113"/>
      <c r="L74" s="165"/>
    </row>
    <row r="75" spans="1:12">
      <c r="C75" s="100"/>
      <c r="F75" s="97"/>
      <c r="G75" s="97"/>
    </row>
    <row r="76" spans="1:12">
      <c r="C76" s="100"/>
      <c r="F76" s="97"/>
      <c r="G76" s="97"/>
    </row>
    <row r="77" spans="1:12">
      <c r="C77" s="100"/>
      <c r="F77" s="97"/>
      <c r="G77" s="97"/>
    </row>
    <row r="78" spans="1:12">
      <c r="C78" s="100"/>
      <c r="F78" s="97"/>
      <c r="G78" s="97"/>
    </row>
    <row r="79" spans="1:12">
      <c r="C79" s="100"/>
      <c r="F79" s="97"/>
      <c r="G79" s="97"/>
    </row>
    <row r="80" spans="1:12">
      <c r="C80" s="100"/>
      <c r="E80" s="95"/>
      <c r="F80" s="97"/>
      <c r="G80" s="97"/>
    </row>
    <row r="81" spans="1:12">
      <c r="C81" s="100"/>
      <c r="F81" s="97"/>
      <c r="G81" s="97"/>
    </row>
    <row r="82" spans="1:12" s="121" customFormat="1">
      <c r="A82" s="119"/>
      <c r="B82" s="100"/>
      <c r="C82" s="100"/>
      <c r="D82" s="97"/>
      <c r="E82" s="97"/>
      <c r="F82" s="97"/>
      <c r="G82" s="97"/>
      <c r="H82" s="83"/>
      <c r="I82" s="83"/>
      <c r="J82" s="83"/>
      <c r="K82" s="83"/>
      <c r="L82" s="84"/>
    </row>
    <row r="83" spans="1:12" s="121" customFormat="1">
      <c r="A83" s="119"/>
      <c r="B83" s="100"/>
      <c r="C83" s="100"/>
      <c r="D83" s="97"/>
      <c r="E83" s="97"/>
      <c r="F83" s="97"/>
      <c r="G83" s="97"/>
      <c r="H83" s="83"/>
      <c r="I83" s="83"/>
      <c r="J83" s="83"/>
      <c r="K83" s="83"/>
      <c r="L83" s="84"/>
    </row>
    <row r="84" spans="1:12" s="121" customFormat="1">
      <c r="A84" s="119"/>
      <c r="B84" s="100"/>
      <c r="C84" s="100"/>
      <c r="D84" s="97"/>
      <c r="E84" s="97"/>
      <c r="F84" s="97"/>
      <c r="G84" s="97"/>
      <c r="H84" s="83"/>
      <c r="I84" s="83"/>
      <c r="J84" s="83"/>
      <c r="K84" s="83"/>
      <c r="L84" s="84"/>
    </row>
    <row r="85" spans="1:12" s="121" customFormat="1">
      <c r="A85" s="119"/>
      <c r="B85" s="100"/>
      <c r="C85" s="100"/>
      <c r="D85" s="97"/>
      <c r="E85" s="97"/>
      <c r="F85" s="97"/>
      <c r="G85" s="97"/>
      <c r="H85" s="83"/>
      <c r="I85" s="83"/>
      <c r="J85" s="83"/>
      <c r="K85" s="83"/>
      <c r="L85" s="84"/>
    </row>
    <row r="86" spans="1:12" s="121" customFormat="1">
      <c r="A86" s="119"/>
      <c r="B86" s="100"/>
      <c r="C86" s="100"/>
      <c r="D86" s="97"/>
      <c r="E86" s="97"/>
      <c r="F86" s="97"/>
      <c r="G86" s="97"/>
      <c r="H86" s="83"/>
      <c r="I86" s="83"/>
      <c r="J86" s="83"/>
      <c r="K86" s="83"/>
      <c r="L86" s="84"/>
    </row>
    <row r="87" spans="1:12" s="121" customFormat="1">
      <c r="A87" s="119"/>
      <c r="B87" s="100"/>
      <c r="C87" s="100"/>
      <c r="D87" s="97"/>
      <c r="E87" s="97"/>
      <c r="F87" s="97"/>
      <c r="G87" s="97"/>
      <c r="H87" s="83"/>
      <c r="I87" s="83"/>
      <c r="J87" s="83"/>
      <c r="K87" s="83"/>
      <c r="L87" s="84"/>
    </row>
    <row r="88" spans="1:12" s="121" customFormat="1">
      <c r="A88" s="119"/>
      <c r="B88" s="100"/>
      <c r="C88" s="206"/>
      <c r="D88" s="97"/>
      <c r="E88" s="97"/>
      <c r="F88" s="97"/>
      <c r="G88" s="97"/>
      <c r="H88" s="83"/>
      <c r="I88" s="83"/>
      <c r="J88" s="83"/>
      <c r="K88" s="83"/>
      <c r="L88" s="84"/>
    </row>
    <row r="89" spans="1:12" s="121" customFormat="1">
      <c r="A89" s="119"/>
      <c r="B89" s="100"/>
      <c r="C89" s="206"/>
      <c r="D89" s="97"/>
      <c r="E89" s="97"/>
      <c r="F89" s="97"/>
      <c r="G89" s="97"/>
      <c r="H89" s="83"/>
      <c r="I89" s="83"/>
      <c r="J89" s="83"/>
      <c r="K89" s="83"/>
      <c r="L89" s="84"/>
    </row>
    <row r="90" spans="1:12" s="121" customFormat="1">
      <c r="A90" s="119"/>
      <c r="B90" s="100"/>
      <c r="C90" s="206"/>
      <c r="D90" s="97"/>
      <c r="E90" s="97"/>
      <c r="F90" s="97"/>
      <c r="G90" s="97"/>
      <c r="H90" s="83"/>
      <c r="I90" s="83"/>
      <c r="J90" s="83"/>
      <c r="K90" s="83"/>
      <c r="L90" s="84"/>
    </row>
    <row r="91" spans="1:12" s="121" customFormat="1">
      <c r="A91" s="119"/>
      <c r="B91" s="100"/>
      <c r="C91" s="206"/>
      <c r="D91" s="97"/>
      <c r="E91" s="97"/>
      <c r="F91" s="97"/>
      <c r="G91" s="97"/>
      <c r="H91" s="83"/>
      <c r="I91" s="83"/>
      <c r="J91" s="83"/>
      <c r="K91" s="83"/>
      <c r="L91" s="84"/>
    </row>
    <row r="92" spans="1:12" s="121" customFormat="1">
      <c r="A92" s="119"/>
      <c r="B92" s="100"/>
      <c r="C92" s="206"/>
      <c r="D92" s="97"/>
      <c r="E92" s="97"/>
      <c r="F92" s="97"/>
      <c r="G92" s="97"/>
      <c r="H92" s="83"/>
      <c r="I92" s="83"/>
      <c r="J92" s="83"/>
      <c r="K92" s="83"/>
      <c r="L92" s="84"/>
    </row>
    <row r="93" spans="1:12" s="121" customFormat="1">
      <c r="A93" s="119"/>
      <c r="B93" s="100"/>
      <c r="C93" s="206"/>
      <c r="D93" s="97"/>
      <c r="E93" s="97"/>
      <c r="F93" s="97"/>
      <c r="G93" s="97"/>
      <c r="H93" s="83"/>
      <c r="I93" s="83"/>
      <c r="J93" s="83"/>
      <c r="K93" s="83"/>
      <c r="L93" s="84"/>
    </row>
    <row r="94" spans="1:12" s="121" customFormat="1">
      <c r="A94" s="119"/>
      <c r="B94" s="100"/>
      <c r="C94" s="206"/>
      <c r="D94" s="97"/>
      <c r="E94" s="97"/>
      <c r="F94" s="97"/>
      <c r="G94" s="97"/>
      <c r="H94" s="83"/>
      <c r="I94" s="83"/>
      <c r="J94" s="83"/>
      <c r="K94" s="83"/>
      <c r="L94" s="84"/>
    </row>
    <row r="95" spans="1:12" s="121" customFormat="1">
      <c r="A95" s="119"/>
      <c r="B95" s="100"/>
      <c r="C95" s="206"/>
      <c r="D95" s="97"/>
      <c r="E95" s="97"/>
      <c r="F95" s="97"/>
      <c r="G95" s="97"/>
      <c r="H95" s="83"/>
      <c r="I95" s="83"/>
      <c r="J95" s="83"/>
      <c r="K95" s="83"/>
      <c r="L95" s="84"/>
    </row>
    <row r="96" spans="1:12" s="121" customFormat="1">
      <c r="A96" s="119"/>
      <c r="B96" s="100"/>
      <c r="C96" s="206"/>
      <c r="D96" s="97"/>
      <c r="E96" s="97"/>
      <c r="F96" s="97"/>
      <c r="G96" s="97"/>
      <c r="H96" s="83"/>
      <c r="I96" s="83"/>
      <c r="J96" s="83"/>
      <c r="K96" s="83"/>
      <c r="L96" s="84"/>
    </row>
    <row r="97" spans="1:12" s="121" customFormat="1">
      <c r="A97" s="119"/>
      <c r="B97" s="100"/>
      <c r="C97" s="206"/>
      <c r="D97" s="97"/>
      <c r="E97" s="97"/>
      <c r="F97" s="97"/>
      <c r="G97" s="97"/>
      <c r="H97" s="83"/>
      <c r="I97" s="83"/>
      <c r="J97" s="83"/>
      <c r="K97" s="83"/>
      <c r="L97" s="84"/>
    </row>
    <row r="98" spans="1:12" s="121" customFormat="1">
      <c r="A98" s="119"/>
      <c r="B98" s="100"/>
      <c r="C98" s="206"/>
      <c r="D98" s="97"/>
      <c r="E98" s="97"/>
      <c r="F98" s="97"/>
      <c r="G98" s="97"/>
      <c r="H98" s="83"/>
      <c r="I98" s="83"/>
      <c r="J98" s="83"/>
      <c r="K98" s="83"/>
      <c r="L98" s="84"/>
    </row>
    <row r="99" spans="1:12" s="121" customFormat="1">
      <c r="A99" s="119"/>
      <c r="B99" s="100"/>
      <c r="C99" s="206"/>
      <c r="D99" s="97"/>
      <c r="E99" s="97"/>
      <c r="F99" s="97"/>
      <c r="G99" s="97"/>
      <c r="H99" s="83"/>
      <c r="I99" s="83"/>
      <c r="J99" s="83"/>
      <c r="K99" s="83"/>
      <c r="L99" s="84"/>
    </row>
    <row r="100" spans="1:12" s="121" customFormat="1">
      <c r="A100" s="119"/>
      <c r="B100" s="100"/>
      <c r="C100" s="206"/>
      <c r="D100" s="97"/>
      <c r="E100" s="97"/>
      <c r="F100" s="97"/>
      <c r="G100" s="97"/>
      <c r="H100" s="83"/>
      <c r="I100" s="83"/>
      <c r="J100" s="83"/>
      <c r="K100" s="83"/>
      <c r="L100" s="84"/>
    </row>
    <row r="101" spans="1:12" s="121" customFormat="1">
      <c r="A101" s="119"/>
      <c r="B101" s="100"/>
      <c r="C101" s="206"/>
      <c r="D101" s="97"/>
      <c r="E101" s="97"/>
      <c r="F101" s="97"/>
      <c r="G101" s="97"/>
      <c r="H101" s="83"/>
      <c r="I101" s="83"/>
      <c r="J101" s="83"/>
      <c r="K101" s="83"/>
      <c r="L101" s="84"/>
    </row>
    <row r="102" spans="1:12" s="121" customFormat="1">
      <c r="A102" s="119"/>
      <c r="B102" s="100"/>
      <c r="C102" s="206"/>
      <c r="D102" s="97"/>
      <c r="E102" s="97"/>
      <c r="F102" s="97"/>
      <c r="G102" s="97"/>
      <c r="H102" s="83"/>
      <c r="I102" s="83"/>
      <c r="J102" s="83"/>
      <c r="K102" s="83"/>
      <c r="L102" s="84"/>
    </row>
    <row r="103" spans="1:12" s="121" customFormat="1">
      <c r="A103" s="119"/>
      <c r="B103" s="100"/>
      <c r="C103" s="206"/>
      <c r="D103" s="97"/>
      <c r="E103" s="97"/>
      <c r="F103" s="97"/>
      <c r="G103" s="97"/>
      <c r="H103" s="83"/>
      <c r="I103" s="83"/>
      <c r="J103" s="83"/>
      <c r="K103" s="83"/>
      <c r="L103" s="84"/>
    </row>
    <row r="104" spans="1:12" s="121" customFormat="1">
      <c r="A104" s="119"/>
      <c r="B104" s="100"/>
      <c r="C104" s="206"/>
      <c r="D104" s="97"/>
      <c r="E104" s="97"/>
      <c r="F104" s="97"/>
      <c r="G104" s="97"/>
      <c r="H104" s="83"/>
      <c r="I104" s="83"/>
      <c r="J104" s="83"/>
      <c r="K104" s="83"/>
      <c r="L104" s="84"/>
    </row>
    <row r="105" spans="1:12" s="121" customFormat="1">
      <c r="A105" s="119"/>
      <c r="B105" s="100"/>
      <c r="C105" s="206"/>
      <c r="D105" s="97"/>
      <c r="E105" s="97"/>
      <c r="F105" s="97"/>
      <c r="G105" s="97"/>
      <c r="H105" s="83"/>
      <c r="I105" s="83"/>
      <c r="J105" s="83"/>
      <c r="K105" s="83"/>
      <c r="L105" s="84"/>
    </row>
    <row r="106" spans="1:12" s="121" customFormat="1">
      <c r="A106" s="119"/>
      <c r="B106" s="100"/>
      <c r="C106" s="206"/>
      <c r="D106" s="97"/>
      <c r="E106" s="97"/>
      <c r="F106" s="97"/>
      <c r="G106" s="97"/>
      <c r="H106" s="83"/>
      <c r="I106" s="83"/>
      <c r="J106" s="83"/>
      <c r="K106" s="83"/>
      <c r="L106" s="84"/>
    </row>
    <row r="107" spans="1:12" s="121" customFormat="1">
      <c r="A107" s="119"/>
      <c r="B107" s="100"/>
      <c r="C107" s="206"/>
      <c r="D107" s="97"/>
      <c r="E107" s="97"/>
      <c r="F107" s="97"/>
      <c r="G107" s="97"/>
      <c r="H107" s="83"/>
      <c r="I107" s="83"/>
      <c r="J107" s="83"/>
      <c r="K107" s="83"/>
      <c r="L107" s="84"/>
    </row>
    <row r="108" spans="1:12" s="121" customFormat="1">
      <c r="A108" s="119"/>
      <c r="B108" s="100"/>
      <c r="C108" s="206"/>
      <c r="D108" s="97"/>
      <c r="E108" s="97"/>
      <c r="F108" s="97"/>
      <c r="G108" s="97"/>
      <c r="H108" s="83"/>
      <c r="I108" s="83"/>
      <c r="J108" s="83"/>
      <c r="K108" s="83"/>
      <c r="L108" s="84"/>
    </row>
    <row r="109" spans="1:12" s="121" customFormat="1">
      <c r="A109" s="119"/>
      <c r="B109" s="100"/>
      <c r="C109" s="206"/>
      <c r="D109" s="97"/>
      <c r="E109" s="97"/>
      <c r="F109" s="97"/>
      <c r="G109" s="97"/>
      <c r="H109" s="83"/>
      <c r="I109" s="83"/>
      <c r="J109" s="83"/>
      <c r="K109" s="83"/>
      <c r="L109" s="84"/>
    </row>
    <row r="110" spans="1:12" s="121" customFormat="1">
      <c r="A110" s="119"/>
      <c r="B110" s="100"/>
      <c r="C110" s="206"/>
      <c r="D110" s="97"/>
      <c r="E110" s="97"/>
      <c r="F110" s="97"/>
      <c r="G110" s="97"/>
      <c r="H110" s="83"/>
      <c r="I110" s="83"/>
      <c r="J110" s="83"/>
      <c r="K110" s="83"/>
      <c r="L110" s="84"/>
    </row>
    <row r="111" spans="1:12" s="121" customFormat="1">
      <c r="A111" s="119"/>
      <c r="B111" s="100"/>
      <c r="C111" s="206"/>
      <c r="D111" s="97"/>
      <c r="E111" s="97"/>
      <c r="F111" s="97"/>
      <c r="G111" s="97"/>
      <c r="H111" s="83"/>
      <c r="I111" s="83"/>
      <c r="J111" s="83"/>
      <c r="K111" s="83"/>
      <c r="L111" s="84"/>
    </row>
    <row r="112" spans="1:12" s="121" customFormat="1">
      <c r="A112" s="119"/>
      <c r="B112" s="100"/>
      <c r="C112" s="206"/>
      <c r="D112" s="97"/>
      <c r="E112" s="97"/>
      <c r="F112" s="97"/>
      <c r="G112" s="97"/>
      <c r="H112" s="83"/>
      <c r="I112" s="83"/>
      <c r="J112" s="83"/>
      <c r="K112" s="83"/>
      <c r="L112" s="84"/>
    </row>
    <row r="113" spans="1:12" s="121" customFormat="1">
      <c r="A113" s="119"/>
      <c r="B113" s="100"/>
      <c r="C113" s="206"/>
      <c r="D113" s="97"/>
      <c r="E113" s="97"/>
      <c r="F113" s="97"/>
      <c r="G113" s="97"/>
      <c r="H113" s="83"/>
      <c r="I113" s="83"/>
      <c r="J113" s="83"/>
      <c r="K113" s="83"/>
      <c r="L113" s="84"/>
    </row>
    <row r="114" spans="1:12" s="113" customFormat="1">
      <c r="A114" s="119"/>
      <c r="B114" s="100"/>
      <c r="C114" s="206"/>
      <c r="D114" s="97"/>
      <c r="E114" s="97"/>
      <c r="F114" s="97"/>
      <c r="G114" s="97"/>
      <c r="H114" s="83"/>
      <c r="I114" s="83"/>
      <c r="J114" s="83"/>
      <c r="K114" s="83"/>
      <c r="L114" s="84"/>
    </row>
    <row r="115" spans="1:12" s="113" customFormat="1">
      <c r="A115" s="119"/>
      <c r="B115" s="100"/>
      <c r="C115" s="206"/>
      <c r="D115" s="97"/>
      <c r="E115" s="97"/>
      <c r="F115" s="97"/>
      <c r="G115" s="97"/>
      <c r="H115" s="83"/>
      <c r="I115" s="83"/>
      <c r="J115" s="83"/>
      <c r="K115" s="83"/>
      <c r="L115" s="84"/>
    </row>
    <row r="116" spans="1:12" s="113" customFormat="1">
      <c r="A116" s="119"/>
      <c r="B116" s="100"/>
      <c r="C116" s="206"/>
      <c r="D116" s="97"/>
      <c r="E116" s="97"/>
      <c r="F116" s="97"/>
      <c r="G116" s="97"/>
      <c r="H116" s="83"/>
      <c r="I116" s="83"/>
      <c r="J116" s="83"/>
      <c r="K116" s="83"/>
      <c r="L116" s="84"/>
    </row>
    <row r="117" spans="1:12" s="113" customFormat="1">
      <c r="A117" s="119"/>
      <c r="B117" s="100"/>
      <c r="C117" s="206"/>
      <c r="D117" s="97"/>
      <c r="E117" s="97"/>
      <c r="F117" s="97"/>
      <c r="G117" s="97"/>
      <c r="H117" s="83"/>
      <c r="I117" s="83"/>
      <c r="J117" s="83"/>
      <c r="K117" s="83"/>
      <c r="L117" s="84"/>
    </row>
    <row r="118" spans="1:12" s="113" customFormat="1">
      <c r="A118" s="119"/>
      <c r="B118" s="100"/>
      <c r="C118" s="206"/>
      <c r="D118" s="97"/>
      <c r="E118" s="97"/>
      <c r="F118" s="97"/>
      <c r="G118" s="97"/>
      <c r="H118" s="83"/>
      <c r="I118" s="83"/>
      <c r="J118" s="83"/>
      <c r="K118" s="83"/>
      <c r="L118" s="84"/>
    </row>
    <row r="119" spans="1:12" s="113" customFormat="1">
      <c r="A119" s="119"/>
      <c r="B119" s="100"/>
      <c r="C119" s="206"/>
      <c r="D119" s="97"/>
      <c r="E119" s="97"/>
      <c r="F119" s="97"/>
      <c r="G119" s="97"/>
      <c r="H119" s="83"/>
      <c r="I119" s="83"/>
      <c r="J119" s="83"/>
      <c r="K119" s="83"/>
      <c r="L119" s="84"/>
    </row>
    <row r="120" spans="1:12" s="113" customFormat="1">
      <c r="A120" s="119"/>
      <c r="B120" s="100"/>
      <c r="C120" s="206"/>
      <c r="D120" s="97"/>
      <c r="E120" s="97"/>
      <c r="F120" s="97"/>
      <c r="G120" s="97"/>
      <c r="H120" s="83"/>
      <c r="I120" s="83"/>
      <c r="J120" s="83"/>
      <c r="K120" s="83"/>
      <c r="L120" s="84"/>
    </row>
    <row r="121" spans="1:12" s="113" customFormat="1">
      <c r="A121" s="119"/>
      <c r="B121" s="100"/>
      <c r="C121" s="206"/>
      <c r="D121" s="97"/>
      <c r="E121" s="97"/>
      <c r="F121" s="97"/>
      <c r="G121" s="97"/>
      <c r="H121" s="83"/>
      <c r="I121" s="83"/>
      <c r="J121" s="83"/>
      <c r="K121" s="83"/>
      <c r="L121" s="84"/>
    </row>
    <row r="122" spans="1:12" s="113" customFormat="1">
      <c r="A122" s="119"/>
      <c r="B122" s="100"/>
      <c r="C122" s="206"/>
      <c r="D122" s="97"/>
      <c r="E122" s="97"/>
      <c r="F122" s="97"/>
      <c r="G122" s="97"/>
      <c r="H122" s="83"/>
      <c r="I122" s="83"/>
      <c r="J122" s="83"/>
      <c r="K122" s="83"/>
      <c r="L122" s="84"/>
    </row>
    <row r="123" spans="1:12" s="113" customFormat="1">
      <c r="A123" s="119"/>
      <c r="B123" s="100"/>
      <c r="C123" s="206"/>
      <c r="D123" s="97"/>
      <c r="E123" s="97"/>
      <c r="F123" s="97"/>
      <c r="G123" s="97"/>
      <c r="H123" s="83"/>
      <c r="I123" s="83"/>
      <c r="J123" s="83"/>
      <c r="K123" s="83"/>
      <c r="L123" s="84"/>
    </row>
    <row r="124" spans="1:12" s="113" customFormat="1">
      <c r="A124" s="119"/>
      <c r="B124" s="100"/>
      <c r="C124" s="206"/>
      <c r="D124" s="97"/>
      <c r="E124" s="97"/>
      <c r="F124" s="97"/>
      <c r="G124" s="97"/>
      <c r="H124" s="83"/>
      <c r="I124" s="83"/>
      <c r="J124" s="83"/>
      <c r="K124" s="83"/>
      <c r="L124" s="84"/>
    </row>
    <row r="125" spans="1:12" s="113" customFormat="1">
      <c r="A125" s="119"/>
      <c r="B125" s="100"/>
      <c r="C125" s="206"/>
      <c r="D125" s="97"/>
      <c r="E125" s="97"/>
      <c r="F125" s="97"/>
      <c r="G125" s="97"/>
      <c r="H125" s="83"/>
      <c r="I125" s="83"/>
      <c r="J125" s="83"/>
      <c r="K125" s="83"/>
      <c r="L125" s="84"/>
    </row>
    <row r="126" spans="1:12" s="113" customFormat="1">
      <c r="A126" s="119"/>
      <c r="B126" s="100"/>
      <c r="C126" s="206"/>
      <c r="D126" s="97"/>
      <c r="E126" s="97"/>
      <c r="F126" s="97"/>
      <c r="G126" s="97"/>
      <c r="H126" s="83"/>
      <c r="I126" s="83"/>
      <c r="J126" s="83"/>
      <c r="K126" s="83"/>
      <c r="L126" s="84"/>
    </row>
    <row r="127" spans="1:12" s="113" customFormat="1">
      <c r="A127" s="119"/>
      <c r="B127" s="100"/>
      <c r="C127" s="206"/>
      <c r="D127" s="97"/>
      <c r="E127" s="97"/>
      <c r="F127" s="97"/>
      <c r="G127" s="97"/>
      <c r="H127" s="83"/>
      <c r="I127" s="83"/>
      <c r="J127" s="83"/>
      <c r="K127" s="83"/>
      <c r="L127" s="84"/>
    </row>
    <row r="128" spans="1:12" s="113" customFormat="1">
      <c r="A128" s="119"/>
      <c r="B128" s="100"/>
      <c r="C128" s="206"/>
      <c r="D128" s="97"/>
      <c r="E128" s="97"/>
      <c r="F128" s="97"/>
      <c r="G128" s="97"/>
      <c r="H128" s="83"/>
      <c r="I128" s="83"/>
      <c r="J128" s="83"/>
      <c r="K128" s="83"/>
      <c r="L128" s="84"/>
    </row>
    <row r="129" spans="1:12" s="113" customFormat="1">
      <c r="A129" s="119"/>
      <c r="B129" s="100"/>
      <c r="C129" s="206"/>
      <c r="D129" s="97"/>
      <c r="E129" s="97"/>
      <c r="F129" s="97"/>
      <c r="G129" s="97"/>
      <c r="H129" s="83"/>
      <c r="I129" s="83"/>
      <c r="J129" s="83"/>
      <c r="K129" s="83"/>
      <c r="L129" s="84"/>
    </row>
    <row r="130" spans="1:12" s="113" customFormat="1">
      <c r="A130" s="119"/>
      <c r="B130" s="100"/>
      <c r="C130" s="206"/>
      <c r="D130" s="97"/>
      <c r="E130" s="97"/>
      <c r="F130" s="97"/>
      <c r="G130" s="97"/>
      <c r="H130" s="83"/>
      <c r="I130" s="83"/>
      <c r="J130" s="83"/>
      <c r="K130" s="83"/>
      <c r="L130" s="84"/>
    </row>
    <row r="131" spans="1:12" s="113" customFormat="1">
      <c r="A131" s="119"/>
      <c r="B131" s="100"/>
      <c r="C131" s="206"/>
      <c r="D131" s="97"/>
      <c r="E131" s="97"/>
      <c r="F131" s="97"/>
      <c r="G131" s="97"/>
      <c r="H131" s="83"/>
      <c r="I131" s="83"/>
      <c r="J131" s="83"/>
      <c r="K131" s="83"/>
      <c r="L131" s="84"/>
    </row>
    <row r="132" spans="1:12" s="113" customFormat="1">
      <c r="A132" s="119"/>
      <c r="B132" s="100"/>
      <c r="C132" s="206"/>
      <c r="D132" s="97"/>
      <c r="E132" s="97"/>
      <c r="F132" s="97"/>
      <c r="G132" s="97"/>
      <c r="H132" s="83"/>
      <c r="I132" s="83"/>
      <c r="J132" s="83"/>
      <c r="K132" s="83"/>
      <c r="L132" s="84"/>
    </row>
    <row r="133" spans="1:12" s="113" customFormat="1">
      <c r="A133" s="119"/>
      <c r="B133" s="100"/>
      <c r="C133" s="206"/>
      <c r="D133" s="97"/>
      <c r="E133" s="97"/>
      <c r="F133" s="97"/>
      <c r="G133" s="97"/>
      <c r="H133" s="83"/>
      <c r="I133" s="83"/>
      <c r="J133" s="83"/>
      <c r="K133" s="83"/>
      <c r="L133" s="84"/>
    </row>
    <row r="134" spans="1:12" s="113" customFormat="1">
      <c r="A134" s="119"/>
      <c r="B134" s="100"/>
      <c r="C134" s="206"/>
      <c r="D134" s="97"/>
      <c r="E134" s="97"/>
      <c r="F134" s="97"/>
      <c r="G134" s="97"/>
      <c r="H134" s="83"/>
      <c r="I134" s="83"/>
      <c r="J134" s="83"/>
      <c r="K134" s="83"/>
      <c r="L134" s="84"/>
    </row>
    <row r="135" spans="1:12" s="113" customFormat="1">
      <c r="A135" s="119"/>
      <c r="B135" s="100"/>
      <c r="C135" s="206"/>
      <c r="D135" s="97"/>
      <c r="E135" s="97"/>
      <c r="F135" s="97"/>
      <c r="G135" s="97"/>
      <c r="H135" s="83"/>
      <c r="I135" s="83"/>
      <c r="J135" s="83"/>
      <c r="K135" s="83"/>
      <c r="L135" s="84"/>
    </row>
    <row r="136" spans="1:12" s="113" customFormat="1">
      <c r="A136" s="119"/>
      <c r="B136" s="100"/>
      <c r="C136" s="206"/>
      <c r="D136" s="97"/>
      <c r="E136" s="97"/>
      <c r="F136" s="97"/>
      <c r="G136" s="97"/>
      <c r="H136" s="83"/>
      <c r="I136" s="83"/>
      <c r="J136" s="83"/>
      <c r="K136" s="83"/>
      <c r="L136" s="84"/>
    </row>
    <row r="137" spans="1:12" s="113" customFormat="1">
      <c r="A137" s="119"/>
      <c r="B137" s="100"/>
      <c r="C137" s="206"/>
      <c r="D137" s="97"/>
      <c r="E137" s="97"/>
      <c r="F137" s="97"/>
      <c r="G137" s="97"/>
      <c r="H137" s="83"/>
      <c r="I137" s="83"/>
      <c r="J137" s="83"/>
      <c r="K137" s="83"/>
      <c r="L137" s="84"/>
    </row>
    <row r="138" spans="1:12" s="113" customFormat="1">
      <c r="A138" s="119"/>
      <c r="B138" s="100"/>
      <c r="C138" s="206"/>
      <c r="D138" s="97"/>
      <c r="E138" s="97"/>
      <c r="F138" s="97"/>
      <c r="G138" s="97"/>
      <c r="H138" s="83"/>
      <c r="I138" s="83"/>
      <c r="J138" s="83"/>
      <c r="K138" s="83"/>
      <c r="L138" s="84"/>
    </row>
    <row r="139" spans="1:12" s="113" customFormat="1">
      <c r="A139" s="119"/>
      <c r="B139" s="100"/>
      <c r="C139" s="206"/>
      <c r="D139" s="97"/>
      <c r="E139" s="97"/>
      <c r="F139" s="97"/>
      <c r="G139" s="97"/>
      <c r="H139" s="83"/>
      <c r="I139" s="83"/>
      <c r="J139" s="83"/>
      <c r="K139" s="83"/>
      <c r="L139" s="84"/>
    </row>
    <row r="140" spans="1:12" s="113" customFormat="1">
      <c r="A140" s="119"/>
      <c r="B140" s="100"/>
      <c r="C140" s="206"/>
      <c r="D140" s="97"/>
      <c r="E140" s="97"/>
      <c r="F140" s="97"/>
      <c r="G140" s="97"/>
      <c r="H140" s="83"/>
      <c r="I140" s="83"/>
      <c r="J140" s="83"/>
      <c r="K140" s="83"/>
      <c r="L140" s="84"/>
    </row>
    <row r="141" spans="1:12" s="113" customFormat="1">
      <c r="A141" s="119"/>
      <c r="B141" s="100"/>
      <c r="C141" s="206"/>
      <c r="D141" s="97"/>
      <c r="E141" s="97"/>
      <c r="F141" s="97"/>
      <c r="G141" s="97"/>
      <c r="H141" s="83"/>
      <c r="I141" s="83"/>
      <c r="J141" s="83"/>
      <c r="K141" s="83"/>
      <c r="L141" s="84"/>
    </row>
    <row r="142" spans="1:12" s="113" customFormat="1">
      <c r="A142" s="119"/>
      <c r="B142" s="100"/>
      <c r="C142" s="206"/>
      <c r="D142" s="97"/>
      <c r="E142" s="97"/>
      <c r="F142" s="97"/>
      <c r="G142" s="97"/>
      <c r="H142" s="83"/>
      <c r="I142" s="83"/>
      <c r="J142" s="83"/>
      <c r="K142" s="83"/>
      <c r="L142" s="84"/>
    </row>
    <row r="143" spans="1:12" s="113" customFormat="1">
      <c r="A143" s="119"/>
      <c r="B143" s="100"/>
      <c r="C143" s="206"/>
      <c r="D143" s="97"/>
      <c r="E143" s="97"/>
      <c r="F143" s="97"/>
      <c r="G143" s="97"/>
      <c r="H143" s="83"/>
      <c r="I143" s="83"/>
      <c r="J143" s="83"/>
      <c r="K143" s="83"/>
      <c r="L143" s="84"/>
    </row>
    <row r="144" spans="1:12" s="113" customFormat="1">
      <c r="A144" s="119"/>
      <c r="B144" s="100"/>
      <c r="C144" s="206"/>
      <c r="D144" s="97"/>
      <c r="E144" s="97"/>
      <c r="F144" s="97"/>
      <c r="G144" s="97"/>
      <c r="H144" s="83"/>
      <c r="I144" s="83"/>
      <c r="J144" s="83"/>
      <c r="K144" s="83"/>
      <c r="L144" s="84"/>
    </row>
    <row r="145" spans="1:12" s="113" customFormat="1">
      <c r="A145" s="119"/>
      <c r="B145" s="100"/>
      <c r="C145" s="206"/>
      <c r="D145" s="97"/>
      <c r="E145" s="97"/>
      <c r="F145" s="97"/>
      <c r="G145" s="97"/>
      <c r="H145" s="83"/>
      <c r="I145" s="83"/>
      <c r="J145" s="83"/>
      <c r="K145" s="83"/>
      <c r="L145" s="84"/>
    </row>
    <row r="146" spans="1:12" s="113" customFormat="1">
      <c r="A146" s="119"/>
      <c r="B146" s="100"/>
      <c r="C146" s="206"/>
      <c r="D146" s="97"/>
      <c r="E146" s="97"/>
      <c r="F146" s="97"/>
      <c r="G146" s="97"/>
      <c r="H146" s="83"/>
      <c r="I146" s="83"/>
      <c r="J146" s="83"/>
      <c r="K146" s="83"/>
      <c r="L146" s="84"/>
    </row>
    <row r="147" spans="1:12" s="113" customFormat="1">
      <c r="A147" s="119"/>
      <c r="B147" s="100"/>
      <c r="C147" s="206"/>
      <c r="D147" s="97"/>
      <c r="E147" s="97"/>
      <c r="F147" s="97"/>
      <c r="G147" s="97"/>
      <c r="H147" s="83"/>
      <c r="I147" s="83"/>
      <c r="J147" s="83"/>
      <c r="K147" s="83"/>
      <c r="L147" s="84"/>
    </row>
    <row r="148" spans="1:12" s="113" customFormat="1">
      <c r="A148" s="119"/>
      <c r="B148" s="100"/>
      <c r="C148" s="206"/>
      <c r="D148" s="97"/>
      <c r="E148" s="97"/>
      <c r="F148" s="97"/>
      <c r="G148" s="97"/>
      <c r="H148" s="83"/>
      <c r="I148" s="83"/>
      <c r="J148" s="83"/>
      <c r="K148" s="83"/>
      <c r="L148" s="84"/>
    </row>
    <row r="149" spans="1:12" s="113" customFormat="1">
      <c r="A149" s="119"/>
      <c r="B149" s="100"/>
      <c r="C149" s="206"/>
      <c r="D149" s="97"/>
      <c r="E149" s="97"/>
      <c r="F149" s="97"/>
      <c r="G149" s="97"/>
      <c r="H149" s="83"/>
      <c r="I149" s="83"/>
      <c r="J149" s="83"/>
      <c r="K149" s="83"/>
      <c r="L149" s="84"/>
    </row>
    <row r="150" spans="1:12" s="113" customFormat="1">
      <c r="A150" s="119"/>
      <c r="B150" s="100"/>
      <c r="C150" s="206"/>
      <c r="D150" s="97"/>
      <c r="E150" s="97"/>
      <c r="F150" s="97"/>
      <c r="G150" s="97"/>
      <c r="H150" s="83"/>
      <c r="I150" s="83"/>
      <c r="J150" s="83"/>
      <c r="K150" s="83"/>
      <c r="L150" s="84"/>
    </row>
    <row r="151" spans="1:12" s="113" customFormat="1">
      <c r="A151" s="119"/>
      <c r="B151" s="100"/>
      <c r="C151" s="206"/>
      <c r="D151" s="97"/>
      <c r="E151" s="97"/>
      <c r="F151" s="97"/>
      <c r="G151" s="97"/>
      <c r="H151" s="83"/>
      <c r="I151" s="83"/>
      <c r="J151" s="83"/>
      <c r="K151" s="83"/>
      <c r="L151" s="84"/>
    </row>
    <row r="152" spans="1:12" s="113" customFormat="1">
      <c r="A152" s="119"/>
      <c r="B152" s="100"/>
      <c r="C152" s="206"/>
      <c r="D152" s="97"/>
      <c r="E152" s="97"/>
      <c r="F152" s="97"/>
      <c r="G152" s="97"/>
      <c r="H152" s="83"/>
      <c r="I152" s="83"/>
      <c r="J152" s="83"/>
      <c r="K152" s="83"/>
      <c r="L152" s="84"/>
    </row>
    <row r="153" spans="1:12" s="113" customFormat="1">
      <c r="A153" s="119"/>
      <c r="B153" s="100"/>
      <c r="C153" s="206"/>
      <c r="D153" s="97"/>
      <c r="E153" s="97"/>
      <c r="F153" s="97"/>
      <c r="G153" s="97"/>
      <c r="H153" s="83"/>
      <c r="I153" s="83"/>
      <c r="J153" s="83"/>
      <c r="K153" s="83"/>
      <c r="L153" s="84"/>
    </row>
    <row r="154" spans="1:12" s="113" customFormat="1">
      <c r="A154" s="119"/>
      <c r="B154" s="100"/>
      <c r="C154" s="206"/>
      <c r="D154" s="97"/>
      <c r="E154" s="97"/>
      <c r="F154" s="97"/>
      <c r="G154" s="97"/>
      <c r="H154" s="83"/>
      <c r="I154" s="83"/>
      <c r="J154" s="83"/>
      <c r="K154" s="83"/>
      <c r="L154" s="84"/>
    </row>
    <row r="155" spans="1:12" s="113" customFormat="1">
      <c r="A155" s="119"/>
      <c r="B155" s="100"/>
      <c r="C155" s="206"/>
      <c r="D155" s="97"/>
      <c r="E155" s="97"/>
      <c r="F155" s="97"/>
      <c r="G155" s="97"/>
      <c r="H155" s="83"/>
      <c r="I155" s="83"/>
      <c r="J155" s="83"/>
      <c r="K155" s="83"/>
      <c r="L155" s="84"/>
    </row>
    <row r="156" spans="1:12" s="113" customFormat="1">
      <c r="A156" s="119"/>
      <c r="B156" s="100"/>
      <c r="C156" s="206"/>
      <c r="D156" s="97"/>
      <c r="E156" s="97"/>
      <c r="F156" s="97"/>
      <c r="G156" s="97"/>
      <c r="H156" s="83"/>
      <c r="I156" s="83"/>
      <c r="J156" s="83"/>
      <c r="K156" s="83"/>
      <c r="L156" s="84"/>
    </row>
    <row r="157" spans="1:12" s="113" customFormat="1">
      <c r="A157" s="119"/>
      <c r="B157" s="100"/>
      <c r="C157" s="206"/>
      <c r="D157" s="97"/>
      <c r="E157" s="97"/>
      <c r="F157" s="97"/>
      <c r="G157" s="97"/>
      <c r="H157" s="83"/>
      <c r="I157" s="83"/>
      <c r="J157" s="83"/>
      <c r="K157" s="83"/>
      <c r="L157" s="84"/>
    </row>
    <row r="158" spans="1:12" s="113" customFormat="1">
      <c r="A158" s="119"/>
      <c r="B158" s="100"/>
      <c r="C158" s="206"/>
      <c r="D158" s="97"/>
      <c r="E158" s="97"/>
      <c r="F158" s="97"/>
      <c r="G158" s="97"/>
      <c r="H158" s="83"/>
      <c r="I158" s="83"/>
      <c r="J158" s="83"/>
      <c r="K158" s="83"/>
      <c r="L158" s="84"/>
    </row>
    <row r="159" spans="1:12" s="113" customFormat="1">
      <c r="A159" s="119"/>
      <c r="B159" s="100"/>
      <c r="C159" s="206"/>
      <c r="D159" s="97"/>
      <c r="E159" s="97"/>
      <c r="F159" s="97"/>
      <c r="G159" s="97"/>
      <c r="H159" s="83"/>
      <c r="I159" s="83"/>
      <c r="J159" s="83"/>
      <c r="K159" s="83"/>
      <c r="L159" s="84"/>
    </row>
    <row r="160" spans="1:12" s="113" customFormat="1">
      <c r="A160" s="119"/>
      <c r="B160" s="100"/>
      <c r="C160" s="206"/>
      <c r="D160" s="97"/>
      <c r="E160" s="97"/>
      <c r="F160" s="97"/>
      <c r="G160" s="97"/>
      <c r="H160" s="83"/>
      <c r="I160" s="83"/>
      <c r="J160" s="83"/>
      <c r="K160" s="83"/>
      <c r="L160" s="84"/>
    </row>
    <row r="161" spans="1:12" s="113" customFormat="1">
      <c r="A161" s="119"/>
      <c r="B161" s="100"/>
      <c r="C161" s="206"/>
      <c r="D161" s="97"/>
      <c r="E161" s="97"/>
      <c r="F161" s="97"/>
      <c r="G161" s="97"/>
      <c r="H161" s="83"/>
      <c r="I161" s="83"/>
      <c r="J161" s="83"/>
      <c r="K161" s="83"/>
      <c r="L161" s="84"/>
    </row>
    <row r="162" spans="1:12" s="113" customFormat="1">
      <c r="A162" s="119"/>
      <c r="B162" s="100"/>
      <c r="C162" s="206"/>
      <c r="D162" s="97"/>
      <c r="E162" s="97"/>
      <c r="F162" s="97"/>
      <c r="G162" s="97"/>
      <c r="H162" s="83"/>
      <c r="I162" s="83"/>
      <c r="J162" s="83"/>
      <c r="K162" s="83"/>
      <c r="L162" s="84"/>
    </row>
    <row r="163" spans="1:12" s="113" customFormat="1">
      <c r="A163" s="119"/>
      <c r="B163" s="100"/>
      <c r="C163" s="206"/>
      <c r="D163" s="97"/>
      <c r="E163" s="97"/>
      <c r="F163" s="97"/>
      <c r="G163" s="97"/>
      <c r="H163" s="83"/>
      <c r="I163" s="83"/>
      <c r="J163" s="83"/>
      <c r="K163" s="83"/>
      <c r="L163" s="84"/>
    </row>
    <row r="164" spans="1:12" s="113" customFormat="1">
      <c r="A164" s="119"/>
      <c r="B164" s="100"/>
      <c r="C164" s="206"/>
      <c r="D164" s="97"/>
      <c r="E164" s="97"/>
      <c r="F164" s="97"/>
      <c r="G164" s="97"/>
      <c r="H164" s="83"/>
      <c r="I164" s="83"/>
      <c r="J164" s="83"/>
      <c r="K164" s="83"/>
      <c r="L164" s="84"/>
    </row>
    <row r="165" spans="1:12" s="113" customFormat="1">
      <c r="A165" s="119"/>
      <c r="B165" s="100"/>
      <c r="C165" s="206"/>
      <c r="D165" s="97"/>
      <c r="E165" s="97"/>
      <c r="F165" s="97"/>
      <c r="G165" s="97"/>
      <c r="H165" s="83"/>
      <c r="I165" s="83"/>
      <c r="J165" s="83"/>
      <c r="K165" s="83"/>
      <c r="L165" s="84"/>
    </row>
    <row r="166" spans="1:12" s="113" customFormat="1">
      <c r="A166" s="119"/>
      <c r="B166" s="100"/>
      <c r="C166" s="206"/>
      <c r="D166" s="97"/>
      <c r="E166" s="97"/>
      <c r="F166" s="97"/>
      <c r="G166" s="97"/>
      <c r="H166" s="83"/>
      <c r="I166" s="83"/>
      <c r="J166" s="83"/>
      <c r="K166" s="83"/>
      <c r="L166" s="84"/>
    </row>
    <row r="167" spans="1:12" s="113" customFormat="1">
      <c r="A167" s="119"/>
      <c r="B167" s="100"/>
      <c r="C167" s="206"/>
      <c r="D167" s="97"/>
      <c r="E167" s="97"/>
      <c r="F167" s="97"/>
      <c r="G167" s="97"/>
      <c r="H167" s="83"/>
      <c r="I167" s="83"/>
      <c r="J167" s="83"/>
      <c r="K167" s="83"/>
      <c r="L167" s="84"/>
    </row>
    <row r="168" spans="1:12" s="113" customFormat="1">
      <c r="A168" s="119"/>
      <c r="B168" s="100"/>
      <c r="C168" s="206"/>
      <c r="D168" s="97"/>
      <c r="E168" s="97"/>
      <c r="F168" s="97"/>
      <c r="G168" s="97"/>
      <c r="H168" s="83"/>
      <c r="I168" s="83"/>
      <c r="J168" s="83"/>
      <c r="K168" s="83"/>
      <c r="L168" s="84"/>
    </row>
    <row r="169" spans="1:12" s="113" customFormat="1">
      <c r="A169" s="119"/>
      <c r="B169" s="100"/>
      <c r="C169" s="206"/>
      <c r="D169" s="97"/>
      <c r="E169" s="97"/>
      <c r="F169" s="97"/>
      <c r="G169" s="97"/>
      <c r="H169" s="83"/>
      <c r="I169" s="83"/>
      <c r="J169" s="83"/>
      <c r="K169" s="83"/>
      <c r="L169" s="84"/>
    </row>
    <row r="170" spans="1:12" s="113" customFormat="1">
      <c r="A170" s="119"/>
      <c r="B170" s="100"/>
      <c r="C170" s="206"/>
      <c r="D170" s="97"/>
      <c r="E170" s="97"/>
      <c r="F170" s="97"/>
      <c r="G170" s="97"/>
      <c r="H170" s="83"/>
      <c r="I170" s="83"/>
      <c r="J170" s="83"/>
      <c r="K170" s="83"/>
      <c r="L170" s="84"/>
    </row>
    <row r="171" spans="1:12" s="113" customFormat="1">
      <c r="A171" s="119"/>
      <c r="B171" s="100"/>
      <c r="C171" s="206"/>
      <c r="D171" s="97"/>
      <c r="E171" s="97"/>
      <c r="F171" s="97"/>
      <c r="G171" s="97"/>
      <c r="H171" s="83"/>
      <c r="I171" s="83"/>
      <c r="J171" s="83"/>
      <c r="K171" s="83"/>
      <c r="L171" s="84"/>
    </row>
    <row r="172" spans="1:12" s="113" customFormat="1">
      <c r="A172" s="119"/>
      <c r="B172" s="100"/>
      <c r="C172" s="206"/>
      <c r="D172" s="97"/>
      <c r="E172" s="97"/>
      <c r="F172" s="97"/>
      <c r="G172" s="97"/>
      <c r="H172" s="83"/>
      <c r="I172" s="83"/>
      <c r="J172" s="83"/>
      <c r="K172" s="83"/>
      <c r="L172" s="84"/>
    </row>
    <row r="173" spans="1:12" s="113" customFormat="1">
      <c r="A173" s="119"/>
      <c r="B173" s="100"/>
      <c r="C173" s="206"/>
      <c r="D173" s="97"/>
      <c r="E173" s="97"/>
      <c r="F173" s="97"/>
      <c r="G173" s="97"/>
      <c r="H173" s="83"/>
      <c r="I173" s="83"/>
      <c r="J173" s="83"/>
      <c r="K173" s="83"/>
      <c r="L173" s="84"/>
    </row>
    <row r="174" spans="1:12" s="113" customFormat="1">
      <c r="A174" s="119"/>
      <c r="B174" s="100"/>
      <c r="C174" s="206"/>
      <c r="D174" s="97"/>
      <c r="E174" s="97"/>
      <c r="F174" s="97"/>
      <c r="G174" s="97"/>
      <c r="H174" s="83"/>
      <c r="I174" s="83"/>
      <c r="J174" s="83"/>
      <c r="K174" s="83"/>
      <c r="L174" s="84"/>
    </row>
    <row r="175" spans="1:12" s="113" customFormat="1">
      <c r="A175" s="119"/>
      <c r="B175" s="100"/>
      <c r="C175" s="206"/>
      <c r="D175" s="97"/>
      <c r="E175" s="97"/>
      <c r="F175" s="97"/>
      <c r="G175" s="97"/>
      <c r="H175" s="83"/>
      <c r="I175" s="83"/>
      <c r="J175" s="83"/>
      <c r="K175" s="83"/>
      <c r="L175" s="84"/>
    </row>
    <row r="176" spans="1:12" s="113" customFormat="1">
      <c r="A176" s="119"/>
      <c r="B176" s="100"/>
      <c r="C176" s="206"/>
      <c r="D176" s="97"/>
      <c r="E176" s="97"/>
      <c r="F176" s="97"/>
      <c r="G176" s="97"/>
      <c r="H176" s="83"/>
      <c r="I176" s="83"/>
      <c r="J176" s="83"/>
      <c r="K176" s="83"/>
      <c r="L176" s="84"/>
    </row>
    <row r="177" spans="1:12" s="113" customFormat="1">
      <c r="A177" s="119"/>
      <c r="B177" s="100"/>
      <c r="C177" s="206"/>
      <c r="D177" s="97"/>
      <c r="E177" s="97"/>
      <c r="F177" s="97"/>
      <c r="G177" s="97"/>
      <c r="H177" s="83"/>
      <c r="I177" s="83"/>
      <c r="J177" s="83"/>
      <c r="K177" s="83"/>
      <c r="L177" s="84"/>
    </row>
    <row r="178" spans="1:12" s="113" customFormat="1">
      <c r="A178" s="119"/>
      <c r="B178" s="100"/>
      <c r="C178" s="206"/>
      <c r="D178" s="97"/>
      <c r="E178" s="97"/>
      <c r="F178" s="97"/>
      <c r="G178" s="97"/>
      <c r="H178" s="83"/>
      <c r="I178" s="83"/>
      <c r="J178" s="83"/>
      <c r="K178" s="83"/>
      <c r="L178" s="84"/>
    </row>
    <row r="179" spans="1:12" s="113" customFormat="1">
      <c r="A179" s="119"/>
      <c r="B179" s="100"/>
      <c r="C179" s="206"/>
      <c r="D179" s="97"/>
      <c r="E179" s="97"/>
      <c r="F179" s="97"/>
      <c r="G179" s="97"/>
      <c r="H179" s="83"/>
      <c r="I179" s="83"/>
      <c r="J179" s="83"/>
      <c r="K179" s="83"/>
      <c r="L179" s="84"/>
    </row>
    <row r="180" spans="1:12" s="113" customFormat="1">
      <c r="A180" s="119"/>
      <c r="B180" s="100"/>
      <c r="C180" s="206"/>
      <c r="D180" s="97"/>
      <c r="E180" s="97"/>
      <c r="F180" s="97"/>
      <c r="G180" s="97"/>
      <c r="H180" s="83"/>
      <c r="I180" s="83"/>
      <c r="J180" s="83"/>
      <c r="K180" s="83"/>
      <c r="L180" s="84"/>
    </row>
    <row r="181" spans="1:12" s="113" customFormat="1">
      <c r="A181" s="119"/>
      <c r="B181" s="100"/>
      <c r="C181" s="206"/>
      <c r="D181" s="97"/>
      <c r="E181" s="97"/>
      <c r="F181" s="97"/>
      <c r="G181" s="97"/>
      <c r="H181" s="83"/>
      <c r="I181" s="83"/>
      <c r="J181" s="83"/>
      <c r="K181" s="83"/>
      <c r="L181" s="84"/>
    </row>
    <row r="182" spans="1:12" s="113" customFormat="1">
      <c r="A182" s="119"/>
      <c r="B182" s="100"/>
      <c r="C182" s="206"/>
      <c r="D182" s="97"/>
      <c r="E182" s="97"/>
      <c r="F182" s="97"/>
      <c r="G182" s="97"/>
      <c r="H182" s="83"/>
      <c r="I182" s="83"/>
      <c r="J182" s="83"/>
      <c r="K182" s="83"/>
      <c r="L182" s="84"/>
    </row>
    <row r="183" spans="1:12" s="113" customFormat="1">
      <c r="A183" s="119"/>
      <c r="B183" s="100"/>
      <c r="C183" s="206"/>
      <c r="D183" s="97"/>
      <c r="E183" s="97"/>
      <c r="F183" s="97"/>
      <c r="G183" s="97"/>
      <c r="H183" s="83"/>
      <c r="I183" s="83"/>
      <c r="J183" s="83"/>
      <c r="K183" s="83"/>
      <c r="L183" s="84"/>
    </row>
    <row r="184" spans="1:12" s="113" customFormat="1">
      <c r="A184" s="119"/>
      <c r="B184" s="100"/>
      <c r="C184" s="206"/>
      <c r="D184" s="97"/>
      <c r="E184" s="97"/>
      <c r="F184" s="97"/>
      <c r="G184" s="97"/>
      <c r="H184" s="83"/>
      <c r="I184" s="83"/>
      <c r="J184" s="83"/>
      <c r="K184" s="83"/>
      <c r="L184" s="84"/>
    </row>
    <row r="185" spans="1:12" s="113" customFormat="1">
      <c r="A185" s="119"/>
      <c r="B185" s="100"/>
      <c r="C185" s="206"/>
      <c r="D185" s="97"/>
      <c r="E185" s="97"/>
      <c r="F185" s="97"/>
      <c r="G185" s="97"/>
      <c r="H185" s="83"/>
      <c r="I185" s="83"/>
      <c r="J185" s="83"/>
      <c r="K185" s="83"/>
      <c r="L185" s="84"/>
    </row>
    <row r="186" spans="1:12" s="113" customFormat="1">
      <c r="A186" s="119"/>
      <c r="B186" s="100"/>
      <c r="C186" s="206"/>
      <c r="D186" s="97"/>
      <c r="E186" s="97"/>
      <c r="F186" s="97"/>
      <c r="G186" s="97"/>
      <c r="H186" s="83"/>
      <c r="I186" s="83"/>
      <c r="J186" s="83"/>
      <c r="K186" s="83"/>
      <c r="L186" s="84"/>
    </row>
    <row r="187" spans="1:12" s="113" customFormat="1">
      <c r="A187" s="119"/>
      <c r="B187" s="100"/>
      <c r="C187" s="206"/>
      <c r="D187" s="97"/>
      <c r="E187" s="97"/>
      <c r="F187" s="97"/>
      <c r="G187" s="97"/>
      <c r="H187" s="83"/>
      <c r="I187" s="83"/>
      <c r="J187" s="83"/>
      <c r="K187" s="83"/>
      <c r="L187" s="84"/>
    </row>
  </sheetData>
  <autoFilter ref="A14:L67"/>
  <mergeCells count="11">
    <mergeCell ref="A64:G64"/>
    <mergeCell ref="B65:G65"/>
    <mergeCell ref="B66:G66"/>
    <mergeCell ref="B67:G67"/>
    <mergeCell ref="B1:G1"/>
    <mergeCell ref="B2:G2"/>
    <mergeCell ref="A3:G3"/>
    <mergeCell ref="B4:G4"/>
    <mergeCell ref="B13:G13"/>
    <mergeCell ref="D12:E12"/>
    <mergeCell ref="F12:G12"/>
  </mergeCells>
  <printOptions horizontalCentered="1"/>
  <pageMargins left="0.98425196850393704" right="0.98425196850393704" top="0.78740157480314965" bottom="4.1338582677165361" header="0.51181102362204722" footer="3.5433070866141736"/>
  <pageSetup paperSize="9" scale="93" firstPageNumber="9" fitToHeight="0" orientation="portrait" blackAndWhite="1" useFirstPageNumber="1" r:id="rId1"/>
  <headerFooter alignWithMargins="0">
    <oddHeader xml:space="preserve">&amp;C   </oddHeader>
    <oddFooter>&amp;C&amp;"Times New Roman,Bold"&amp;P</oddFooter>
  </headerFooter>
  <rowBreaks count="1" manualBreakCount="1">
    <brk id="38" max="6" man="1"/>
  </rowBreaks>
</worksheet>
</file>

<file path=xl/worksheets/sheet7.xml><?xml version="1.0" encoding="utf-8"?>
<worksheet xmlns="http://schemas.openxmlformats.org/spreadsheetml/2006/main" xmlns:r="http://schemas.openxmlformats.org/officeDocument/2006/relationships">
  <sheetPr syncVertical="1" syncRef="A28" transitionEvaluation="1">
    <tabColor rgb="FFC00000"/>
  </sheetPr>
  <dimension ref="A1:M153"/>
  <sheetViews>
    <sheetView view="pageBreakPreview" topLeftCell="A28" zoomScaleNormal="130" zoomScaleSheetLayoutView="100" workbookViewId="0">
      <selection activeCell="A36" sqref="A36:XFD38"/>
    </sheetView>
  </sheetViews>
  <sheetFormatPr defaultColWidth="9.109375" defaultRowHeight="13.2"/>
  <cols>
    <col min="1" max="1" width="5.33203125" style="119" customWidth="1"/>
    <col min="2" max="2" width="8.109375" style="100" customWidth="1"/>
    <col min="3" max="3" width="33.6640625" style="206" customWidth="1"/>
    <col min="4" max="4" width="6" style="97" customWidth="1"/>
    <col min="5" max="5" width="9.44140625" style="97" customWidth="1"/>
    <col min="6" max="6" width="10" style="83" customWidth="1"/>
    <col min="7" max="7" width="8.5546875" style="83" customWidth="1"/>
    <col min="8" max="8" width="3.109375" style="83" customWidth="1"/>
    <col min="9" max="12" width="9.109375" style="83" customWidth="1"/>
    <col min="13" max="13" width="9.109375" style="84" customWidth="1"/>
    <col min="14" max="16" width="9.109375" style="83" customWidth="1"/>
    <col min="17" max="16384" width="9.109375" style="83"/>
  </cols>
  <sheetData>
    <row r="1" spans="1:13" ht="14.1" customHeight="1">
      <c r="A1" s="620"/>
      <c r="B1" s="1687" t="s">
        <v>448</v>
      </c>
      <c r="C1" s="1687"/>
      <c r="D1" s="1687"/>
      <c r="E1" s="1687"/>
      <c r="F1" s="1687"/>
      <c r="G1" s="1687"/>
      <c r="H1" s="1222"/>
    </row>
    <row r="2" spans="1:13" ht="14.1" customHeight="1">
      <c r="A2" s="620"/>
      <c r="B2" s="1687" t="s">
        <v>449</v>
      </c>
      <c r="C2" s="1687"/>
      <c r="D2" s="1687"/>
      <c r="E2" s="1687"/>
      <c r="F2" s="1687"/>
      <c r="G2" s="1687"/>
      <c r="H2" s="1222"/>
    </row>
    <row r="3" spans="1:13">
      <c r="A3" s="1666" t="s">
        <v>838</v>
      </c>
      <c r="B3" s="1666"/>
      <c r="C3" s="1666"/>
      <c r="D3" s="1666"/>
      <c r="E3" s="1666"/>
      <c r="F3" s="1666"/>
      <c r="G3" s="1666"/>
      <c r="H3" s="1217"/>
    </row>
    <row r="4" spans="1:13" ht="13.8">
      <c r="A4" s="31"/>
      <c r="B4" s="1667"/>
      <c r="C4" s="1667"/>
      <c r="D4" s="1667"/>
      <c r="E4" s="1667"/>
      <c r="F4" s="1667"/>
      <c r="G4" s="1667"/>
      <c r="H4" s="1218"/>
    </row>
    <row r="5" spans="1:13">
      <c r="A5" s="31"/>
      <c r="B5" s="27"/>
      <c r="C5" s="27"/>
      <c r="D5" s="33"/>
      <c r="E5" s="34" t="s">
        <v>4</v>
      </c>
      <c r="F5" s="34" t="s">
        <v>5</v>
      </c>
      <c r="G5" s="34" t="s">
        <v>110</v>
      </c>
      <c r="H5" s="30"/>
    </row>
    <row r="6" spans="1:13">
      <c r="A6" s="31"/>
      <c r="B6" s="35" t="s">
        <v>6</v>
      </c>
      <c r="C6" s="27" t="s">
        <v>7</v>
      </c>
      <c r="D6" s="36" t="s">
        <v>52</v>
      </c>
      <c r="E6" s="29">
        <v>125992</v>
      </c>
      <c r="F6" s="621">
        <v>0</v>
      </c>
      <c r="G6" s="29">
        <f>SUM(E6:F6)</f>
        <v>125992</v>
      </c>
      <c r="H6" s="29"/>
    </row>
    <row r="7" spans="1:13">
      <c r="A7" s="31"/>
      <c r="B7" s="35" t="s">
        <v>8</v>
      </c>
      <c r="C7" s="37" t="s">
        <v>9</v>
      </c>
      <c r="D7" s="38"/>
      <c r="E7" s="30"/>
      <c r="F7" s="615"/>
      <c r="G7" s="30"/>
      <c r="H7" s="30"/>
    </row>
    <row r="8" spans="1:13">
      <c r="A8" s="31"/>
      <c r="B8" s="35"/>
      <c r="C8" s="37" t="s">
        <v>106</v>
      </c>
      <c r="D8" s="38" t="s">
        <v>52</v>
      </c>
      <c r="E8" s="30">
        <f>G28</f>
        <v>5800</v>
      </c>
      <c r="F8" s="1389">
        <v>0</v>
      </c>
      <c r="G8" s="30">
        <f>SUM(E8:F8)</f>
        <v>5800</v>
      </c>
      <c r="H8" s="30"/>
    </row>
    <row r="9" spans="1:13">
      <c r="A9" s="31"/>
      <c r="B9" s="39" t="s">
        <v>51</v>
      </c>
      <c r="C9" s="27" t="s">
        <v>20</v>
      </c>
      <c r="D9" s="40" t="s">
        <v>52</v>
      </c>
      <c r="E9" s="41">
        <f>SUM(E6:E8)</f>
        <v>131792</v>
      </c>
      <c r="F9" s="1387">
        <f>SUM(F6:F8)</f>
        <v>0</v>
      </c>
      <c r="G9" s="41">
        <f>SUM(E9:F9)</f>
        <v>131792</v>
      </c>
      <c r="H9" s="29"/>
    </row>
    <row r="10" spans="1:13">
      <c r="A10" s="31"/>
      <c r="B10" s="35"/>
      <c r="C10" s="27"/>
      <c r="D10" s="28"/>
      <c r="E10" s="28"/>
      <c r="F10" s="36"/>
      <c r="G10" s="28"/>
      <c r="H10" s="28"/>
    </row>
    <row r="11" spans="1:13">
      <c r="A11" s="29"/>
      <c r="B11" s="73" t="s">
        <v>21</v>
      </c>
      <c r="C11" s="27" t="s">
        <v>22</v>
      </c>
      <c r="D11" s="28"/>
      <c r="E11" s="28"/>
      <c r="F11" s="42"/>
      <c r="G11" s="27"/>
      <c r="H11" s="27"/>
    </row>
    <row r="12" spans="1:13" s="1" customFormat="1" ht="11.4" customHeight="1">
      <c r="A12" s="2"/>
      <c r="B12" s="3"/>
      <c r="C12" s="283"/>
      <c r="D12" s="1671"/>
      <c r="E12" s="1671"/>
      <c r="F12" s="1671"/>
      <c r="G12" s="1671"/>
      <c r="H12" s="1223"/>
    </row>
    <row r="13" spans="1:13" s="1" customFormat="1" ht="13.8" thickBot="1">
      <c r="A13" s="43"/>
      <c r="B13" s="1668" t="s">
        <v>98</v>
      </c>
      <c r="C13" s="1668"/>
      <c r="D13" s="1668"/>
      <c r="E13" s="1668"/>
      <c r="F13" s="1668"/>
      <c r="G13" s="1668"/>
      <c r="H13" s="619"/>
    </row>
    <row r="14" spans="1:13" s="1" customFormat="1" ht="14.4" thickTop="1" thickBot="1">
      <c r="A14" s="43"/>
      <c r="B14" s="281"/>
      <c r="C14" s="281" t="s">
        <v>23</v>
      </c>
      <c r="D14" s="281"/>
      <c r="E14" s="281"/>
      <c r="F14" s="281"/>
      <c r="G14" s="44" t="s">
        <v>110</v>
      </c>
      <c r="H14" s="30"/>
    </row>
    <row r="15" spans="1:13" ht="14.4" customHeight="1" thickTop="1">
      <c r="A15" s="1245"/>
      <c r="B15" s="83"/>
      <c r="C15" s="1251" t="s">
        <v>55</v>
      </c>
      <c r="D15" s="89"/>
      <c r="E15" s="805"/>
      <c r="F15" s="805"/>
      <c r="G15" s="90"/>
      <c r="H15" s="90"/>
      <c r="M15" s="83"/>
    </row>
    <row r="16" spans="1:13" ht="14.4" customHeight="1">
      <c r="A16" s="1245" t="s">
        <v>56</v>
      </c>
      <c r="B16" s="1252">
        <v>2039</v>
      </c>
      <c r="C16" s="1251" t="s">
        <v>450</v>
      </c>
      <c r="D16" s="1253"/>
      <c r="E16" s="1254"/>
      <c r="F16" s="1254"/>
      <c r="G16" s="1255"/>
      <c r="H16" s="1255"/>
      <c r="M16" s="83"/>
    </row>
    <row r="17" spans="1:13" ht="14.4" customHeight="1">
      <c r="A17" s="1245"/>
      <c r="B17" s="1256">
        <v>1E-3</v>
      </c>
      <c r="C17" s="1251" t="s">
        <v>57</v>
      </c>
      <c r="D17" s="764"/>
      <c r="E17" s="1257"/>
      <c r="F17" s="1257"/>
      <c r="G17" s="764"/>
      <c r="H17" s="764"/>
      <c r="M17" s="83"/>
    </row>
    <row r="18" spans="1:13" ht="14.4" customHeight="1">
      <c r="A18" s="1245"/>
      <c r="B18" s="1258">
        <v>60</v>
      </c>
      <c r="C18" s="1259" t="s">
        <v>16</v>
      </c>
      <c r="D18" s="764"/>
      <c r="E18" s="1257"/>
      <c r="F18" s="1257"/>
      <c r="G18" s="764"/>
      <c r="H18" s="764"/>
      <c r="M18" s="83"/>
    </row>
    <row r="19" spans="1:13" ht="14.4" customHeight="1">
      <c r="A19" s="1245"/>
      <c r="B19" s="1258">
        <v>44</v>
      </c>
      <c r="C19" s="1259" t="s">
        <v>451</v>
      </c>
      <c r="D19" s="1432"/>
      <c r="E19" s="1257"/>
      <c r="F19" s="1257"/>
      <c r="G19" s="764"/>
      <c r="H19" s="764"/>
      <c r="M19" s="83"/>
    </row>
    <row r="20" spans="1:13" ht="14.4" customHeight="1">
      <c r="A20" s="1245"/>
      <c r="B20" s="1261" t="s">
        <v>453</v>
      </c>
      <c r="C20" s="1250" t="s">
        <v>100</v>
      </c>
      <c r="D20" s="285"/>
      <c r="E20" s="291"/>
      <c r="F20" s="290"/>
      <c r="G20" s="1262">
        <v>5600</v>
      </c>
      <c r="H20" s="1260" t="s">
        <v>303</v>
      </c>
      <c r="M20" s="83"/>
    </row>
    <row r="21" spans="1:13" ht="14.4" customHeight="1">
      <c r="A21" s="1245" t="s">
        <v>51</v>
      </c>
      <c r="B21" s="1258">
        <v>44</v>
      </c>
      <c r="C21" s="1259" t="s">
        <v>451</v>
      </c>
      <c r="D21" s="285"/>
      <c r="E21" s="291"/>
      <c r="F21" s="290"/>
      <c r="G21" s="1262">
        <f>SUM(G20:G20)</f>
        <v>5600</v>
      </c>
      <c r="H21" s="478"/>
      <c r="M21" s="83"/>
    </row>
    <row r="22" spans="1:13">
      <c r="A22" s="1245"/>
      <c r="B22" s="1258"/>
      <c r="C22" s="1259"/>
      <c r="D22" s="811"/>
      <c r="E22" s="811"/>
      <c r="F22" s="811"/>
      <c r="G22" s="478"/>
      <c r="H22" s="478"/>
      <c r="M22" s="83"/>
    </row>
    <row r="23" spans="1:13" ht="14.4" customHeight="1">
      <c r="A23" s="1245"/>
      <c r="B23" s="1258">
        <v>62</v>
      </c>
      <c r="C23" s="1259" t="s">
        <v>454</v>
      </c>
      <c r="D23" s="1432"/>
      <c r="E23" s="1257"/>
      <c r="F23" s="1257"/>
      <c r="G23" s="764"/>
      <c r="H23" s="764"/>
      <c r="M23" s="83"/>
    </row>
    <row r="24" spans="1:13" ht="14.4" customHeight="1">
      <c r="A24" s="1245"/>
      <c r="B24" s="1261" t="s">
        <v>391</v>
      </c>
      <c r="C24" s="1250" t="s">
        <v>100</v>
      </c>
      <c r="D24" s="285"/>
      <c r="E24" s="286"/>
      <c r="F24" s="294"/>
      <c r="G24" s="1260">
        <v>200</v>
      </c>
      <c r="H24" s="1260" t="s">
        <v>305</v>
      </c>
      <c r="M24" s="83"/>
    </row>
    <row r="25" spans="1:13" ht="14.4" customHeight="1">
      <c r="A25" s="1245" t="s">
        <v>51</v>
      </c>
      <c r="B25" s="1258">
        <v>62</v>
      </c>
      <c r="C25" s="1259" t="s">
        <v>454</v>
      </c>
      <c r="D25" s="285"/>
      <c r="E25" s="288"/>
      <c r="F25" s="292"/>
      <c r="G25" s="1263">
        <f>SUM(G24:G24)</f>
        <v>200</v>
      </c>
      <c r="H25" s="478"/>
      <c r="M25" s="83"/>
    </row>
    <row r="26" spans="1:13" ht="14.4" customHeight="1">
      <c r="A26" s="1245" t="s">
        <v>51</v>
      </c>
      <c r="B26" s="1256">
        <v>1E-3</v>
      </c>
      <c r="C26" s="1251" t="s">
        <v>57</v>
      </c>
      <c r="D26" s="285"/>
      <c r="E26" s="288"/>
      <c r="F26" s="292"/>
      <c r="G26" s="288">
        <f>G21+G25</f>
        <v>5800</v>
      </c>
      <c r="H26" s="285"/>
      <c r="M26" s="83"/>
    </row>
    <row r="27" spans="1:13" ht="14.4" customHeight="1">
      <c r="A27" s="1264" t="s">
        <v>51</v>
      </c>
      <c r="B27" s="1265">
        <v>2039</v>
      </c>
      <c r="C27" s="1266" t="s">
        <v>450</v>
      </c>
      <c r="D27" s="291"/>
      <c r="E27" s="288"/>
      <c r="F27" s="292"/>
      <c r="G27" s="288">
        <f t="shared" ref="G27" si="0">G26</f>
        <v>5800</v>
      </c>
      <c r="H27" s="285"/>
      <c r="M27" s="83"/>
    </row>
    <row r="28" spans="1:13" ht="14.4" customHeight="1">
      <c r="A28" s="1246" t="s">
        <v>51</v>
      </c>
      <c r="B28" s="1268"/>
      <c r="C28" s="1269" t="s">
        <v>55</v>
      </c>
      <c r="D28" s="1260"/>
      <c r="E28" s="286"/>
      <c r="F28" s="1371"/>
      <c r="G28" s="286">
        <f t="shared" ref="G28" si="1">G27</f>
        <v>5800</v>
      </c>
      <c r="H28" s="1260"/>
      <c r="M28" s="83"/>
    </row>
    <row r="29" spans="1:13" ht="14.4" customHeight="1">
      <c r="A29" s="1246" t="s">
        <v>51</v>
      </c>
      <c r="B29" s="1268"/>
      <c r="C29" s="1269" t="s">
        <v>52</v>
      </c>
      <c r="D29" s="1263"/>
      <c r="E29" s="288"/>
      <c r="F29" s="1267"/>
      <c r="G29" s="1263">
        <f t="shared" ref="G29" si="2">+G28</f>
        <v>5800</v>
      </c>
      <c r="H29" s="478"/>
      <c r="M29" s="83"/>
    </row>
    <row r="30" spans="1:13" s="75" customFormat="1" ht="15.45" customHeight="1">
      <c r="A30" s="620"/>
      <c r="B30" s="91"/>
      <c r="C30" s="215"/>
      <c r="D30" s="124"/>
      <c r="E30" s="334"/>
      <c r="F30" s="622"/>
      <c r="G30" s="334"/>
      <c r="H30" s="334"/>
    </row>
    <row r="31" spans="1:13" s="75" customFormat="1" ht="15.45" customHeight="1">
      <c r="A31" s="1662" t="s">
        <v>306</v>
      </c>
      <c r="B31" s="1662"/>
      <c r="C31" s="1662"/>
      <c r="D31" s="1662"/>
      <c r="E31" s="1662"/>
      <c r="F31" s="1662"/>
      <c r="G31" s="1662"/>
      <c r="H31" s="986"/>
    </row>
    <row r="32" spans="1:13" s="75" customFormat="1" ht="70.2" customHeight="1">
      <c r="A32" s="584" t="s">
        <v>303</v>
      </c>
      <c r="B32" s="1686" t="s">
        <v>1023</v>
      </c>
      <c r="C32" s="1686"/>
      <c r="D32" s="1686"/>
      <c r="E32" s="1686"/>
      <c r="F32" s="1686"/>
      <c r="G32" s="1686"/>
      <c r="H32" s="1221"/>
    </row>
    <row r="33" spans="1:13" s="75" customFormat="1" ht="27" customHeight="1">
      <c r="A33" s="584" t="s">
        <v>305</v>
      </c>
      <c r="B33" s="1686" t="s">
        <v>1022</v>
      </c>
      <c r="C33" s="1686"/>
      <c r="D33" s="1686"/>
      <c r="E33" s="1686"/>
      <c r="F33" s="1686"/>
      <c r="G33" s="1686"/>
      <c r="H33" s="1221"/>
    </row>
    <row r="34" spans="1:13" s="75" customFormat="1">
      <c r="A34" s="620"/>
      <c r="B34" s="91"/>
      <c r="C34" s="215"/>
      <c r="D34" s="124"/>
      <c r="E34" s="334"/>
      <c r="F34" s="334"/>
      <c r="G34" s="334"/>
      <c r="H34" s="334"/>
    </row>
    <row r="35" spans="1:13" s="75" customFormat="1">
      <c r="A35" s="620"/>
      <c r="B35" s="85"/>
      <c r="C35" s="96"/>
      <c r="D35" s="124"/>
      <c r="E35" s="124"/>
      <c r="F35" s="124"/>
      <c r="G35" s="124"/>
      <c r="H35" s="124"/>
      <c r="M35" s="175"/>
    </row>
    <row r="36" spans="1:13" s="199" customFormat="1">
      <c r="A36" s="1659"/>
      <c r="B36" s="85"/>
      <c r="C36" s="96"/>
      <c r="D36" s="1345"/>
      <c r="E36" s="613"/>
      <c r="F36" s="1345"/>
      <c r="G36" s="613"/>
      <c r="H36" s="613"/>
      <c r="M36" s="368"/>
    </row>
    <row r="37" spans="1:13" s="199" customFormat="1">
      <c r="A37" s="1659"/>
      <c r="B37" s="85"/>
      <c r="C37" s="96"/>
      <c r="D37" s="124"/>
      <c r="E37" s="124"/>
      <c r="F37" s="124"/>
      <c r="G37" s="124"/>
      <c r="H37" s="124"/>
      <c r="M37" s="368"/>
    </row>
    <row r="38" spans="1:13" s="104" customFormat="1">
      <c r="A38" s="1659"/>
      <c r="B38" s="85"/>
      <c r="C38" s="96"/>
      <c r="D38" s="247"/>
      <c r="E38" s="247"/>
      <c r="F38" s="247"/>
      <c r="G38" s="247"/>
      <c r="H38" s="247"/>
      <c r="M38" s="165"/>
    </row>
    <row r="39" spans="1:13">
      <c r="C39" s="100"/>
      <c r="D39" s="137"/>
      <c r="E39" s="137"/>
      <c r="F39" s="137"/>
      <c r="G39" s="137"/>
      <c r="H39" s="137"/>
    </row>
    <row r="40" spans="1:13">
      <c r="C40" s="100"/>
      <c r="D40" s="137"/>
      <c r="E40" s="250"/>
      <c r="F40" s="137"/>
      <c r="G40" s="97"/>
      <c r="H40" s="97"/>
    </row>
    <row r="41" spans="1:13">
      <c r="C41" s="100"/>
      <c r="F41" s="97"/>
      <c r="G41" s="97"/>
      <c r="H41" s="97"/>
    </row>
    <row r="42" spans="1:13">
      <c r="C42" s="100"/>
      <c r="F42" s="97"/>
      <c r="G42" s="97"/>
      <c r="H42" s="97"/>
    </row>
    <row r="43" spans="1:13">
      <c r="C43" s="100"/>
      <c r="F43" s="97"/>
      <c r="G43" s="97"/>
      <c r="H43" s="97"/>
    </row>
    <row r="44" spans="1:13">
      <c r="C44" s="100"/>
      <c r="F44" s="97"/>
      <c r="G44" s="97"/>
      <c r="H44" s="97"/>
    </row>
    <row r="45" spans="1:13">
      <c r="C45" s="100"/>
      <c r="F45" s="97"/>
      <c r="G45" s="97"/>
      <c r="H45" s="97"/>
    </row>
    <row r="46" spans="1:13">
      <c r="C46" s="100"/>
      <c r="E46" s="95"/>
      <c r="F46" s="97"/>
      <c r="G46" s="97"/>
      <c r="H46" s="97"/>
    </row>
    <row r="47" spans="1:13">
      <c r="C47" s="100"/>
      <c r="F47" s="97"/>
      <c r="G47" s="97"/>
      <c r="H47" s="97"/>
    </row>
    <row r="48" spans="1:13" s="121" customFormat="1">
      <c r="A48" s="119"/>
      <c r="B48" s="100"/>
      <c r="C48" s="100"/>
      <c r="D48" s="97"/>
      <c r="E48" s="97"/>
      <c r="F48" s="97"/>
      <c r="G48" s="97"/>
      <c r="H48" s="97"/>
      <c r="I48" s="83"/>
      <c r="J48" s="83"/>
      <c r="K48" s="83"/>
      <c r="L48" s="83"/>
      <c r="M48" s="84"/>
    </row>
    <row r="49" spans="1:13" s="121" customFormat="1">
      <c r="A49" s="119"/>
      <c r="B49" s="100"/>
      <c r="C49" s="100"/>
      <c r="D49" s="97"/>
      <c r="E49" s="97"/>
      <c r="F49" s="97"/>
      <c r="G49" s="97"/>
      <c r="H49" s="97"/>
      <c r="I49" s="83"/>
      <c r="J49" s="83"/>
      <c r="K49" s="83"/>
      <c r="L49" s="83"/>
      <c r="M49" s="84"/>
    </row>
    <row r="50" spans="1:13" s="121" customFormat="1">
      <c r="A50" s="119"/>
      <c r="B50" s="100"/>
      <c r="C50" s="100"/>
      <c r="D50" s="97"/>
      <c r="E50" s="97"/>
      <c r="F50" s="97"/>
      <c r="G50" s="97"/>
      <c r="H50" s="97"/>
      <c r="I50" s="83"/>
      <c r="J50" s="83"/>
      <c r="K50" s="83"/>
      <c r="L50" s="83"/>
      <c r="M50" s="84"/>
    </row>
    <row r="51" spans="1:13" s="121" customFormat="1">
      <c r="A51" s="119"/>
      <c r="B51" s="100"/>
      <c r="C51" s="100"/>
      <c r="D51" s="97"/>
      <c r="E51" s="97"/>
      <c r="F51" s="97"/>
      <c r="G51" s="97"/>
      <c r="H51" s="97"/>
      <c r="I51" s="83"/>
      <c r="J51" s="83"/>
      <c r="K51" s="83"/>
      <c r="L51" s="83"/>
      <c r="M51" s="84"/>
    </row>
    <row r="52" spans="1:13" s="121" customFormat="1">
      <c r="A52" s="119"/>
      <c r="B52" s="100"/>
      <c r="C52" s="100"/>
      <c r="D52" s="97"/>
      <c r="E52" s="97"/>
      <c r="F52" s="97"/>
      <c r="G52" s="97"/>
      <c r="H52" s="97"/>
      <c r="I52" s="83"/>
      <c r="J52" s="83"/>
      <c r="K52" s="83"/>
      <c r="L52" s="83"/>
      <c r="M52" s="84"/>
    </row>
    <row r="53" spans="1:13" s="121" customFormat="1">
      <c r="A53" s="119"/>
      <c r="B53" s="100"/>
      <c r="C53" s="100"/>
      <c r="D53" s="97"/>
      <c r="E53" s="97"/>
      <c r="F53" s="97"/>
      <c r="G53" s="97"/>
      <c r="H53" s="97"/>
      <c r="I53" s="83"/>
      <c r="J53" s="83"/>
      <c r="K53" s="83"/>
      <c r="L53" s="83"/>
      <c r="M53" s="84"/>
    </row>
    <row r="54" spans="1:13" s="121" customFormat="1">
      <c r="A54" s="119"/>
      <c r="B54" s="100"/>
      <c r="C54" s="206"/>
      <c r="D54" s="97"/>
      <c r="E54" s="97"/>
      <c r="F54" s="97"/>
      <c r="G54" s="97"/>
      <c r="H54" s="97"/>
      <c r="I54" s="83"/>
      <c r="J54" s="83"/>
      <c r="K54" s="83"/>
      <c r="L54" s="83"/>
      <c r="M54" s="84"/>
    </row>
    <row r="55" spans="1:13" s="121" customFormat="1">
      <c r="A55" s="119"/>
      <c r="B55" s="100"/>
      <c r="C55" s="206"/>
      <c r="D55" s="97"/>
      <c r="E55" s="97"/>
      <c r="F55" s="97"/>
      <c r="G55" s="97"/>
      <c r="H55" s="97"/>
      <c r="I55" s="83"/>
      <c r="J55" s="83"/>
      <c r="K55" s="83"/>
      <c r="L55" s="83"/>
      <c r="M55" s="84"/>
    </row>
    <row r="56" spans="1:13" s="121" customFormat="1">
      <c r="A56" s="119"/>
      <c r="B56" s="100"/>
      <c r="C56" s="206"/>
      <c r="D56" s="97"/>
      <c r="E56" s="97"/>
      <c r="F56" s="97"/>
      <c r="G56" s="97"/>
      <c r="H56" s="97"/>
      <c r="I56" s="83"/>
      <c r="J56" s="83"/>
      <c r="K56" s="83"/>
      <c r="L56" s="83"/>
      <c r="M56" s="84"/>
    </row>
    <row r="57" spans="1:13" s="121" customFormat="1">
      <c r="A57" s="119"/>
      <c r="B57" s="100"/>
      <c r="C57" s="206"/>
      <c r="D57" s="97"/>
      <c r="E57" s="97"/>
      <c r="F57" s="97"/>
      <c r="G57" s="97"/>
      <c r="H57" s="97"/>
      <c r="I57" s="83"/>
      <c r="J57" s="83"/>
      <c r="K57" s="83"/>
      <c r="L57" s="83"/>
      <c r="M57" s="84"/>
    </row>
    <row r="58" spans="1:13" s="121" customFormat="1">
      <c r="A58" s="119"/>
      <c r="B58" s="100"/>
      <c r="C58" s="206"/>
      <c r="D58" s="97"/>
      <c r="E58" s="97"/>
      <c r="F58" s="97"/>
      <c r="G58" s="97"/>
      <c r="H58" s="97"/>
      <c r="I58" s="83"/>
      <c r="J58" s="83"/>
      <c r="K58" s="83"/>
      <c r="L58" s="83"/>
      <c r="M58" s="84"/>
    </row>
    <row r="59" spans="1:13" s="121" customFormat="1">
      <c r="A59" s="119"/>
      <c r="B59" s="100"/>
      <c r="C59" s="206"/>
      <c r="D59" s="97"/>
      <c r="E59" s="97"/>
      <c r="F59" s="97"/>
      <c r="G59" s="97"/>
      <c r="H59" s="97"/>
      <c r="I59" s="83"/>
      <c r="J59" s="83"/>
      <c r="K59" s="83"/>
      <c r="L59" s="83"/>
      <c r="M59" s="84"/>
    </row>
    <row r="60" spans="1:13" s="121" customFormat="1">
      <c r="A60" s="119"/>
      <c r="B60" s="100"/>
      <c r="C60" s="206"/>
      <c r="D60" s="97"/>
      <c r="E60" s="97"/>
      <c r="F60" s="97"/>
      <c r="G60" s="97"/>
      <c r="H60" s="97"/>
      <c r="I60" s="83"/>
      <c r="J60" s="83"/>
      <c r="K60" s="83"/>
      <c r="L60" s="83"/>
      <c r="M60" s="84"/>
    </row>
    <row r="61" spans="1:13" s="121" customFormat="1">
      <c r="A61" s="119"/>
      <c r="B61" s="100"/>
      <c r="C61" s="206"/>
      <c r="D61" s="97"/>
      <c r="E61" s="97"/>
      <c r="F61" s="97"/>
      <c r="G61" s="97"/>
      <c r="H61" s="97"/>
      <c r="I61" s="83"/>
      <c r="J61" s="83"/>
      <c r="K61" s="83"/>
      <c r="L61" s="83"/>
      <c r="M61" s="84"/>
    </row>
    <row r="62" spans="1:13" s="121" customFormat="1">
      <c r="A62" s="119"/>
      <c r="B62" s="100"/>
      <c r="C62" s="206"/>
      <c r="D62" s="97"/>
      <c r="E62" s="97"/>
      <c r="F62" s="97"/>
      <c r="G62" s="97"/>
      <c r="H62" s="97"/>
      <c r="I62" s="83"/>
      <c r="J62" s="83"/>
      <c r="K62" s="83"/>
      <c r="L62" s="83"/>
      <c r="M62" s="84"/>
    </row>
    <row r="63" spans="1:13" s="121" customFormat="1">
      <c r="A63" s="119"/>
      <c r="B63" s="100"/>
      <c r="C63" s="206"/>
      <c r="D63" s="97"/>
      <c r="E63" s="97"/>
      <c r="F63" s="97"/>
      <c r="G63" s="97"/>
      <c r="H63" s="97"/>
      <c r="I63" s="83"/>
      <c r="J63" s="83"/>
      <c r="K63" s="83"/>
      <c r="L63" s="83"/>
      <c r="M63" s="84"/>
    </row>
    <row r="64" spans="1:13" s="121" customFormat="1">
      <c r="A64" s="119"/>
      <c r="B64" s="100"/>
      <c r="C64" s="206"/>
      <c r="D64" s="97"/>
      <c r="E64" s="97"/>
      <c r="F64" s="97"/>
      <c r="G64" s="97"/>
      <c r="H64" s="97"/>
      <c r="I64" s="83"/>
      <c r="J64" s="83"/>
      <c r="K64" s="83"/>
      <c r="L64" s="83"/>
      <c r="M64" s="84"/>
    </row>
    <row r="65" spans="1:13" s="121" customFormat="1">
      <c r="A65" s="119"/>
      <c r="B65" s="100"/>
      <c r="C65" s="206"/>
      <c r="D65" s="97"/>
      <c r="E65" s="97"/>
      <c r="F65" s="97"/>
      <c r="G65" s="97"/>
      <c r="H65" s="97"/>
      <c r="I65" s="83"/>
      <c r="J65" s="83"/>
      <c r="K65" s="83"/>
      <c r="L65" s="83"/>
      <c r="M65" s="84"/>
    </row>
    <row r="66" spans="1:13" s="121" customFormat="1">
      <c r="A66" s="119"/>
      <c r="B66" s="100"/>
      <c r="C66" s="206"/>
      <c r="D66" s="97"/>
      <c r="E66" s="97"/>
      <c r="F66" s="97"/>
      <c r="G66" s="97"/>
      <c r="H66" s="97"/>
      <c r="I66" s="83"/>
      <c r="J66" s="83"/>
      <c r="K66" s="83"/>
      <c r="L66" s="83"/>
      <c r="M66" s="84"/>
    </row>
    <row r="67" spans="1:13" s="121" customFormat="1">
      <c r="A67" s="119"/>
      <c r="B67" s="100"/>
      <c r="C67" s="206"/>
      <c r="D67" s="97"/>
      <c r="E67" s="97"/>
      <c r="F67" s="97"/>
      <c r="G67" s="97"/>
      <c r="H67" s="97"/>
      <c r="I67" s="83"/>
      <c r="J67" s="83"/>
      <c r="K67" s="83"/>
      <c r="L67" s="83"/>
      <c r="M67" s="84"/>
    </row>
    <row r="68" spans="1:13" s="121" customFormat="1">
      <c r="A68" s="119"/>
      <c r="B68" s="100"/>
      <c r="C68" s="206"/>
      <c r="D68" s="97"/>
      <c r="E68" s="97"/>
      <c r="F68" s="97"/>
      <c r="G68" s="97"/>
      <c r="H68" s="97"/>
      <c r="I68" s="83"/>
      <c r="J68" s="83"/>
      <c r="K68" s="83"/>
      <c r="L68" s="83"/>
      <c r="M68" s="84"/>
    </row>
    <row r="69" spans="1:13" s="121" customFormat="1">
      <c r="A69" s="119"/>
      <c r="B69" s="100"/>
      <c r="C69" s="206"/>
      <c r="D69" s="97"/>
      <c r="E69" s="97"/>
      <c r="F69" s="97"/>
      <c r="G69" s="97"/>
      <c r="H69" s="97"/>
      <c r="I69" s="83"/>
      <c r="J69" s="83"/>
      <c r="K69" s="83"/>
      <c r="L69" s="83"/>
      <c r="M69" s="84"/>
    </row>
    <row r="70" spans="1:13" s="121" customFormat="1">
      <c r="A70" s="119"/>
      <c r="B70" s="100"/>
      <c r="C70" s="206"/>
      <c r="D70" s="97"/>
      <c r="E70" s="97"/>
      <c r="F70" s="97"/>
      <c r="G70" s="97"/>
      <c r="H70" s="97"/>
      <c r="I70" s="83"/>
      <c r="J70" s="83"/>
      <c r="K70" s="83"/>
      <c r="L70" s="83"/>
      <c r="M70" s="84"/>
    </row>
    <row r="71" spans="1:13" s="121" customFormat="1">
      <c r="A71" s="119"/>
      <c r="B71" s="100"/>
      <c r="C71" s="206"/>
      <c r="D71" s="97"/>
      <c r="E71" s="97"/>
      <c r="F71" s="97"/>
      <c r="G71" s="97"/>
      <c r="H71" s="97"/>
      <c r="I71" s="83"/>
      <c r="J71" s="83"/>
      <c r="K71" s="83"/>
      <c r="L71" s="83"/>
      <c r="M71" s="84"/>
    </row>
    <row r="72" spans="1:13" s="121" customFormat="1">
      <c r="A72" s="119"/>
      <c r="B72" s="100"/>
      <c r="C72" s="206"/>
      <c r="D72" s="97"/>
      <c r="E72" s="97"/>
      <c r="F72" s="97"/>
      <c r="G72" s="97"/>
      <c r="H72" s="97"/>
      <c r="I72" s="83"/>
      <c r="J72" s="83"/>
      <c r="K72" s="83"/>
      <c r="L72" s="83"/>
      <c r="M72" s="84"/>
    </row>
    <row r="73" spans="1:13" s="121" customFormat="1">
      <c r="A73" s="119"/>
      <c r="B73" s="100"/>
      <c r="C73" s="206"/>
      <c r="D73" s="97"/>
      <c r="E73" s="97"/>
      <c r="F73" s="97"/>
      <c r="G73" s="97"/>
      <c r="H73" s="97"/>
      <c r="I73" s="83"/>
      <c r="J73" s="83"/>
      <c r="K73" s="83"/>
      <c r="L73" s="83"/>
      <c r="M73" s="84"/>
    </row>
    <row r="74" spans="1:13" s="121" customFormat="1">
      <c r="A74" s="119"/>
      <c r="B74" s="100"/>
      <c r="C74" s="206"/>
      <c r="D74" s="97"/>
      <c r="E74" s="97"/>
      <c r="F74" s="97"/>
      <c r="G74" s="97"/>
      <c r="H74" s="97"/>
      <c r="I74" s="83"/>
      <c r="J74" s="83"/>
      <c r="K74" s="83"/>
      <c r="L74" s="83"/>
      <c r="M74" s="84"/>
    </row>
    <row r="75" spans="1:13" s="121" customFormat="1">
      <c r="A75" s="119"/>
      <c r="B75" s="100"/>
      <c r="C75" s="206"/>
      <c r="D75" s="97"/>
      <c r="E75" s="97"/>
      <c r="F75" s="97"/>
      <c r="G75" s="97"/>
      <c r="H75" s="97"/>
      <c r="I75" s="83"/>
      <c r="J75" s="83"/>
      <c r="K75" s="83"/>
      <c r="L75" s="83"/>
      <c r="M75" s="84"/>
    </row>
    <row r="76" spans="1:13" s="121" customFormat="1">
      <c r="A76" s="119"/>
      <c r="B76" s="100"/>
      <c r="C76" s="206"/>
      <c r="D76" s="97"/>
      <c r="E76" s="97"/>
      <c r="F76" s="97"/>
      <c r="G76" s="97"/>
      <c r="H76" s="97"/>
      <c r="I76" s="83"/>
      <c r="J76" s="83"/>
      <c r="K76" s="83"/>
      <c r="L76" s="83"/>
      <c r="M76" s="84"/>
    </row>
    <row r="77" spans="1:13" s="121" customFormat="1">
      <c r="A77" s="119"/>
      <c r="B77" s="100"/>
      <c r="C77" s="206"/>
      <c r="D77" s="97"/>
      <c r="E77" s="97"/>
      <c r="F77" s="97"/>
      <c r="G77" s="97"/>
      <c r="H77" s="97"/>
      <c r="I77" s="83"/>
      <c r="J77" s="83"/>
      <c r="K77" s="83"/>
      <c r="L77" s="83"/>
      <c r="M77" s="84"/>
    </row>
    <row r="78" spans="1:13" s="121" customFormat="1">
      <c r="A78" s="119"/>
      <c r="B78" s="100"/>
      <c r="C78" s="206"/>
      <c r="D78" s="97"/>
      <c r="E78" s="97"/>
      <c r="F78" s="97"/>
      <c r="G78" s="97"/>
      <c r="H78" s="97"/>
      <c r="I78" s="83"/>
      <c r="J78" s="83"/>
      <c r="K78" s="83"/>
      <c r="L78" s="83"/>
      <c r="M78" s="84"/>
    </row>
    <row r="79" spans="1:13" s="121" customFormat="1">
      <c r="A79" s="119"/>
      <c r="B79" s="100"/>
      <c r="C79" s="206"/>
      <c r="D79" s="97"/>
      <c r="E79" s="97"/>
      <c r="F79" s="97"/>
      <c r="G79" s="97"/>
      <c r="H79" s="97"/>
      <c r="I79" s="83"/>
      <c r="J79" s="83"/>
      <c r="K79" s="83"/>
      <c r="L79" s="83"/>
      <c r="M79" s="84"/>
    </row>
    <row r="80" spans="1:13" s="113" customFormat="1">
      <c r="A80" s="119"/>
      <c r="B80" s="100"/>
      <c r="C80" s="206"/>
      <c r="D80" s="97"/>
      <c r="E80" s="97"/>
      <c r="F80" s="97"/>
      <c r="G80" s="97"/>
      <c r="H80" s="97"/>
      <c r="I80" s="83"/>
      <c r="J80" s="83"/>
      <c r="K80" s="83"/>
      <c r="L80" s="83"/>
      <c r="M80" s="84"/>
    </row>
    <row r="81" spans="1:13" s="113" customFormat="1">
      <c r="A81" s="119"/>
      <c r="B81" s="100"/>
      <c r="C81" s="206"/>
      <c r="D81" s="97"/>
      <c r="E81" s="97"/>
      <c r="F81" s="97"/>
      <c r="G81" s="97"/>
      <c r="H81" s="97"/>
      <c r="I81" s="83"/>
      <c r="J81" s="83"/>
      <c r="K81" s="83"/>
      <c r="L81" s="83"/>
      <c r="M81" s="84"/>
    </row>
    <row r="82" spans="1:13" s="113" customFormat="1">
      <c r="A82" s="119"/>
      <c r="B82" s="100"/>
      <c r="C82" s="206"/>
      <c r="D82" s="97"/>
      <c r="E82" s="97"/>
      <c r="F82" s="97"/>
      <c r="G82" s="97"/>
      <c r="H82" s="97"/>
      <c r="I82" s="83"/>
      <c r="J82" s="83"/>
      <c r="K82" s="83"/>
      <c r="L82" s="83"/>
      <c r="M82" s="84"/>
    </row>
    <row r="83" spans="1:13" s="113" customFormat="1">
      <c r="A83" s="119"/>
      <c r="B83" s="100"/>
      <c r="C83" s="206"/>
      <c r="D83" s="97"/>
      <c r="E83" s="97"/>
      <c r="F83" s="97"/>
      <c r="G83" s="97"/>
      <c r="H83" s="97"/>
      <c r="I83" s="83"/>
      <c r="J83" s="83"/>
      <c r="K83" s="83"/>
      <c r="L83" s="83"/>
      <c r="M83" s="84"/>
    </row>
    <row r="84" spans="1:13" s="113" customFormat="1">
      <c r="A84" s="119"/>
      <c r="B84" s="100"/>
      <c r="C84" s="206"/>
      <c r="D84" s="97"/>
      <c r="E84" s="97"/>
      <c r="F84" s="97"/>
      <c r="G84" s="97"/>
      <c r="H84" s="97"/>
      <c r="I84" s="83"/>
      <c r="J84" s="83"/>
      <c r="K84" s="83"/>
      <c r="L84" s="83"/>
      <c r="M84" s="84"/>
    </row>
    <row r="85" spans="1:13" s="113" customFormat="1">
      <c r="A85" s="119"/>
      <c r="B85" s="100"/>
      <c r="C85" s="206"/>
      <c r="D85" s="97"/>
      <c r="E85" s="97"/>
      <c r="F85" s="97"/>
      <c r="G85" s="97"/>
      <c r="H85" s="97"/>
      <c r="I85" s="83"/>
      <c r="J85" s="83"/>
      <c r="K85" s="83"/>
      <c r="L85" s="83"/>
      <c r="M85" s="84"/>
    </row>
    <row r="86" spans="1:13" s="113" customFormat="1">
      <c r="A86" s="119"/>
      <c r="B86" s="100"/>
      <c r="C86" s="206"/>
      <c r="D86" s="97"/>
      <c r="E86" s="97"/>
      <c r="F86" s="97"/>
      <c r="G86" s="97"/>
      <c r="H86" s="97"/>
      <c r="I86" s="83"/>
      <c r="J86" s="83"/>
      <c r="K86" s="83"/>
      <c r="L86" s="83"/>
      <c r="M86" s="84"/>
    </row>
    <row r="87" spans="1:13" s="113" customFormat="1">
      <c r="A87" s="119"/>
      <c r="B87" s="100"/>
      <c r="C87" s="206"/>
      <c r="D87" s="97"/>
      <c r="E87" s="97"/>
      <c r="F87" s="97"/>
      <c r="G87" s="97"/>
      <c r="H87" s="97"/>
      <c r="I87" s="83"/>
      <c r="J87" s="83"/>
      <c r="K87" s="83"/>
      <c r="L87" s="83"/>
      <c r="M87" s="84"/>
    </row>
    <row r="88" spans="1:13" s="113" customFormat="1">
      <c r="A88" s="119"/>
      <c r="B88" s="100"/>
      <c r="C88" s="206"/>
      <c r="D88" s="97"/>
      <c r="E88" s="97"/>
      <c r="F88" s="97"/>
      <c r="G88" s="97"/>
      <c r="H88" s="97"/>
      <c r="I88" s="83"/>
      <c r="J88" s="83"/>
      <c r="K88" s="83"/>
      <c r="L88" s="83"/>
      <c r="M88" s="84"/>
    </row>
    <row r="89" spans="1:13" s="113" customFormat="1">
      <c r="A89" s="119"/>
      <c r="B89" s="100"/>
      <c r="C89" s="206"/>
      <c r="D89" s="97"/>
      <c r="E89" s="97"/>
      <c r="F89" s="97"/>
      <c r="G89" s="97"/>
      <c r="H89" s="97"/>
      <c r="I89" s="83"/>
      <c r="J89" s="83"/>
      <c r="K89" s="83"/>
      <c r="L89" s="83"/>
      <c r="M89" s="84"/>
    </row>
    <row r="90" spans="1:13" s="113" customFormat="1">
      <c r="A90" s="119"/>
      <c r="B90" s="100"/>
      <c r="C90" s="206"/>
      <c r="D90" s="97"/>
      <c r="E90" s="97"/>
      <c r="F90" s="97"/>
      <c r="G90" s="97"/>
      <c r="H90" s="97"/>
      <c r="I90" s="83"/>
      <c r="J90" s="83"/>
      <c r="K90" s="83"/>
      <c r="L90" s="83"/>
      <c r="M90" s="84"/>
    </row>
    <row r="91" spans="1:13" s="113" customFormat="1">
      <c r="A91" s="119"/>
      <c r="B91" s="100"/>
      <c r="C91" s="206"/>
      <c r="D91" s="97"/>
      <c r="E91" s="97"/>
      <c r="F91" s="97"/>
      <c r="G91" s="97"/>
      <c r="H91" s="97"/>
      <c r="I91" s="83"/>
      <c r="J91" s="83"/>
      <c r="K91" s="83"/>
      <c r="L91" s="83"/>
      <c r="M91" s="84"/>
    </row>
    <row r="92" spans="1:13" s="113" customFormat="1">
      <c r="A92" s="119"/>
      <c r="B92" s="100"/>
      <c r="C92" s="206"/>
      <c r="D92" s="97"/>
      <c r="E92" s="97"/>
      <c r="F92" s="97"/>
      <c r="G92" s="97"/>
      <c r="H92" s="97"/>
      <c r="I92" s="83"/>
      <c r="J92" s="83"/>
      <c r="K92" s="83"/>
      <c r="L92" s="83"/>
      <c r="M92" s="84"/>
    </row>
    <row r="93" spans="1:13" s="113" customFormat="1">
      <c r="A93" s="119"/>
      <c r="B93" s="100"/>
      <c r="C93" s="206"/>
      <c r="D93" s="97"/>
      <c r="E93" s="97"/>
      <c r="F93" s="97"/>
      <c r="G93" s="97"/>
      <c r="H93" s="97"/>
      <c r="I93" s="83"/>
      <c r="J93" s="83"/>
      <c r="K93" s="83"/>
      <c r="L93" s="83"/>
      <c r="M93" s="84"/>
    </row>
    <row r="94" spans="1:13" s="113" customFormat="1">
      <c r="A94" s="119"/>
      <c r="B94" s="100"/>
      <c r="C94" s="206"/>
      <c r="D94" s="97"/>
      <c r="E94" s="97"/>
      <c r="F94" s="97"/>
      <c r="G94" s="97"/>
      <c r="H94" s="97"/>
      <c r="I94" s="83"/>
      <c r="J94" s="83"/>
      <c r="K94" s="83"/>
      <c r="L94" s="83"/>
      <c r="M94" s="84"/>
    </row>
    <row r="95" spans="1:13" s="113" customFormat="1">
      <c r="A95" s="119"/>
      <c r="B95" s="100"/>
      <c r="C95" s="206"/>
      <c r="D95" s="97"/>
      <c r="E95" s="97"/>
      <c r="F95" s="97"/>
      <c r="G95" s="97"/>
      <c r="H95" s="97"/>
      <c r="I95" s="83"/>
      <c r="J95" s="83"/>
      <c r="K95" s="83"/>
      <c r="L95" s="83"/>
      <c r="M95" s="84"/>
    </row>
    <row r="96" spans="1:13" s="113" customFormat="1">
      <c r="A96" s="119"/>
      <c r="B96" s="100"/>
      <c r="C96" s="206"/>
      <c r="D96" s="97"/>
      <c r="E96" s="97"/>
      <c r="F96" s="97"/>
      <c r="G96" s="97"/>
      <c r="H96" s="97"/>
      <c r="I96" s="83"/>
      <c r="J96" s="83"/>
      <c r="K96" s="83"/>
      <c r="L96" s="83"/>
      <c r="M96" s="84"/>
    </row>
    <row r="97" spans="1:13" s="113" customFormat="1">
      <c r="A97" s="119"/>
      <c r="B97" s="100"/>
      <c r="C97" s="206"/>
      <c r="D97" s="97"/>
      <c r="E97" s="97"/>
      <c r="F97" s="97"/>
      <c r="G97" s="97"/>
      <c r="H97" s="97"/>
      <c r="I97" s="83"/>
      <c r="J97" s="83"/>
      <c r="K97" s="83"/>
      <c r="L97" s="83"/>
      <c r="M97" s="84"/>
    </row>
    <row r="98" spans="1:13" s="113" customFormat="1">
      <c r="A98" s="119"/>
      <c r="B98" s="100"/>
      <c r="C98" s="206"/>
      <c r="D98" s="97"/>
      <c r="E98" s="97"/>
      <c r="F98" s="97"/>
      <c r="G98" s="97"/>
      <c r="H98" s="97"/>
      <c r="I98" s="83"/>
      <c r="J98" s="83"/>
      <c r="K98" s="83"/>
      <c r="L98" s="83"/>
      <c r="M98" s="84"/>
    </row>
    <row r="99" spans="1:13" s="113" customFormat="1">
      <c r="A99" s="119"/>
      <c r="B99" s="100"/>
      <c r="C99" s="206"/>
      <c r="D99" s="97"/>
      <c r="E99" s="97"/>
      <c r="F99" s="97"/>
      <c r="G99" s="97"/>
      <c r="H99" s="97"/>
      <c r="I99" s="83"/>
      <c r="J99" s="83"/>
      <c r="K99" s="83"/>
      <c r="L99" s="83"/>
      <c r="M99" s="84"/>
    </row>
    <row r="100" spans="1:13" s="113" customFormat="1">
      <c r="A100" s="119"/>
      <c r="B100" s="100"/>
      <c r="C100" s="206"/>
      <c r="D100" s="97"/>
      <c r="E100" s="97"/>
      <c r="F100" s="97"/>
      <c r="G100" s="97"/>
      <c r="H100" s="97"/>
      <c r="I100" s="83"/>
      <c r="J100" s="83"/>
      <c r="K100" s="83"/>
      <c r="L100" s="83"/>
      <c r="M100" s="84"/>
    </row>
    <row r="101" spans="1:13" s="113" customFormat="1">
      <c r="A101" s="119"/>
      <c r="B101" s="100"/>
      <c r="C101" s="206"/>
      <c r="D101" s="97"/>
      <c r="E101" s="97"/>
      <c r="F101" s="97"/>
      <c r="G101" s="97"/>
      <c r="H101" s="97"/>
      <c r="I101" s="83"/>
      <c r="J101" s="83"/>
      <c r="K101" s="83"/>
      <c r="L101" s="83"/>
      <c r="M101" s="84"/>
    </row>
    <row r="102" spans="1:13" s="113" customFormat="1">
      <c r="A102" s="119"/>
      <c r="B102" s="100"/>
      <c r="C102" s="206"/>
      <c r="D102" s="97"/>
      <c r="E102" s="97"/>
      <c r="F102" s="97"/>
      <c r="G102" s="97"/>
      <c r="H102" s="97"/>
      <c r="I102" s="83"/>
      <c r="J102" s="83"/>
      <c r="K102" s="83"/>
      <c r="L102" s="83"/>
      <c r="M102" s="84"/>
    </row>
    <row r="103" spans="1:13" s="113" customFormat="1">
      <c r="A103" s="119"/>
      <c r="B103" s="100"/>
      <c r="C103" s="206"/>
      <c r="D103" s="97"/>
      <c r="E103" s="97"/>
      <c r="F103" s="97"/>
      <c r="G103" s="97"/>
      <c r="H103" s="97"/>
      <c r="I103" s="83"/>
      <c r="J103" s="83"/>
      <c r="K103" s="83"/>
      <c r="L103" s="83"/>
      <c r="M103" s="84"/>
    </row>
    <row r="104" spans="1:13" s="113" customFormat="1">
      <c r="A104" s="119"/>
      <c r="B104" s="100"/>
      <c r="C104" s="206"/>
      <c r="D104" s="97"/>
      <c r="E104" s="97"/>
      <c r="F104" s="97"/>
      <c r="G104" s="97"/>
      <c r="H104" s="97"/>
      <c r="I104" s="83"/>
      <c r="J104" s="83"/>
      <c r="K104" s="83"/>
      <c r="L104" s="83"/>
      <c r="M104" s="84"/>
    </row>
    <row r="105" spans="1:13" s="113" customFormat="1">
      <c r="A105" s="119"/>
      <c r="B105" s="100"/>
      <c r="C105" s="206"/>
      <c r="D105" s="97"/>
      <c r="E105" s="97"/>
      <c r="F105" s="97"/>
      <c r="G105" s="97"/>
      <c r="H105" s="97"/>
      <c r="I105" s="83"/>
      <c r="J105" s="83"/>
      <c r="K105" s="83"/>
      <c r="L105" s="83"/>
      <c r="M105" s="84"/>
    </row>
    <row r="106" spans="1:13" s="113" customFormat="1">
      <c r="A106" s="119"/>
      <c r="B106" s="100"/>
      <c r="C106" s="206"/>
      <c r="D106" s="97"/>
      <c r="E106" s="97"/>
      <c r="F106" s="97"/>
      <c r="G106" s="97"/>
      <c r="H106" s="97"/>
      <c r="I106" s="83"/>
      <c r="J106" s="83"/>
      <c r="K106" s="83"/>
      <c r="L106" s="83"/>
      <c r="M106" s="84"/>
    </row>
    <row r="107" spans="1:13" s="113" customFormat="1">
      <c r="A107" s="119"/>
      <c r="B107" s="100"/>
      <c r="C107" s="206"/>
      <c r="D107" s="97"/>
      <c r="E107" s="97"/>
      <c r="F107" s="97"/>
      <c r="G107" s="97"/>
      <c r="H107" s="97"/>
      <c r="I107" s="83"/>
      <c r="J107" s="83"/>
      <c r="K107" s="83"/>
      <c r="L107" s="83"/>
      <c r="M107" s="84"/>
    </row>
    <row r="108" spans="1:13" s="113" customFormat="1">
      <c r="A108" s="119"/>
      <c r="B108" s="100"/>
      <c r="C108" s="206"/>
      <c r="D108" s="97"/>
      <c r="E108" s="97"/>
      <c r="F108" s="97"/>
      <c r="G108" s="97"/>
      <c r="H108" s="97"/>
      <c r="I108" s="83"/>
      <c r="J108" s="83"/>
      <c r="K108" s="83"/>
      <c r="L108" s="83"/>
      <c r="M108" s="84"/>
    </row>
    <row r="109" spans="1:13" s="113" customFormat="1">
      <c r="A109" s="119"/>
      <c r="B109" s="100"/>
      <c r="C109" s="206"/>
      <c r="D109" s="97"/>
      <c r="E109" s="97"/>
      <c r="F109" s="97"/>
      <c r="G109" s="97"/>
      <c r="H109" s="97"/>
      <c r="I109" s="83"/>
      <c r="J109" s="83"/>
      <c r="K109" s="83"/>
      <c r="L109" s="83"/>
      <c r="M109" s="84"/>
    </row>
    <row r="110" spans="1:13" s="113" customFormat="1">
      <c r="A110" s="119"/>
      <c r="B110" s="100"/>
      <c r="C110" s="206"/>
      <c r="D110" s="97"/>
      <c r="E110" s="97"/>
      <c r="F110" s="97"/>
      <c r="G110" s="97"/>
      <c r="H110" s="97"/>
      <c r="I110" s="83"/>
      <c r="J110" s="83"/>
      <c r="K110" s="83"/>
      <c r="L110" s="83"/>
      <c r="M110" s="84"/>
    </row>
    <row r="111" spans="1:13" s="113" customFormat="1">
      <c r="A111" s="119"/>
      <c r="B111" s="100"/>
      <c r="C111" s="206"/>
      <c r="D111" s="97"/>
      <c r="E111" s="97"/>
      <c r="F111" s="97"/>
      <c r="G111" s="97"/>
      <c r="H111" s="97"/>
      <c r="I111" s="83"/>
      <c r="J111" s="83"/>
      <c r="K111" s="83"/>
      <c r="L111" s="83"/>
      <c r="M111" s="84"/>
    </row>
    <row r="112" spans="1:13" s="113" customFormat="1">
      <c r="A112" s="119"/>
      <c r="B112" s="100"/>
      <c r="C112" s="206"/>
      <c r="D112" s="97"/>
      <c r="E112" s="97"/>
      <c r="F112" s="97"/>
      <c r="G112" s="97"/>
      <c r="H112" s="97"/>
      <c r="I112" s="83"/>
      <c r="J112" s="83"/>
      <c r="K112" s="83"/>
      <c r="L112" s="83"/>
      <c r="M112" s="84"/>
    </row>
    <row r="113" spans="1:13" s="113" customFormat="1">
      <c r="A113" s="119"/>
      <c r="B113" s="100"/>
      <c r="C113" s="206"/>
      <c r="D113" s="97"/>
      <c r="E113" s="97"/>
      <c r="F113" s="97"/>
      <c r="G113" s="97"/>
      <c r="H113" s="97"/>
      <c r="I113" s="83"/>
      <c r="J113" s="83"/>
      <c r="K113" s="83"/>
      <c r="L113" s="83"/>
      <c r="M113" s="84"/>
    </row>
    <row r="114" spans="1:13" s="113" customFormat="1">
      <c r="A114" s="119"/>
      <c r="B114" s="100"/>
      <c r="C114" s="206"/>
      <c r="D114" s="97"/>
      <c r="E114" s="97"/>
      <c r="F114" s="97"/>
      <c r="G114" s="97"/>
      <c r="H114" s="97"/>
      <c r="I114" s="83"/>
      <c r="J114" s="83"/>
      <c r="K114" s="83"/>
      <c r="L114" s="83"/>
      <c r="M114" s="84"/>
    </row>
    <row r="115" spans="1:13" s="113" customFormat="1">
      <c r="A115" s="119"/>
      <c r="B115" s="100"/>
      <c r="C115" s="206"/>
      <c r="D115" s="97"/>
      <c r="E115" s="97"/>
      <c r="F115" s="97"/>
      <c r="G115" s="97"/>
      <c r="H115" s="97"/>
      <c r="I115" s="83"/>
      <c r="J115" s="83"/>
      <c r="K115" s="83"/>
      <c r="L115" s="83"/>
      <c r="M115" s="84"/>
    </row>
    <row r="116" spans="1:13" s="113" customFormat="1">
      <c r="A116" s="119"/>
      <c r="B116" s="100"/>
      <c r="C116" s="206"/>
      <c r="D116" s="97"/>
      <c r="E116" s="97"/>
      <c r="F116" s="97"/>
      <c r="G116" s="97"/>
      <c r="H116" s="97"/>
      <c r="I116" s="83"/>
      <c r="J116" s="83"/>
      <c r="K116" s="83"/>
      <c r="L116" s="83"/>
      <c r="M116" s="84"/>
    </row>
    <row r="117" spans="1:13" s="113" customFormat="1">
      <c r="A117" s="119"/>
      <c r="B117" s="100"/>
      <c r="C117" s="206"/>
      <c r="D117" s="97"/>
      <c r="E117" s="97"/>
      <c r="F117" s="97"/>
      <c r="G117" s="97"/>
      <c r="H117" s="97"/>
      <c r="I117" s="83"/>
      <c r="J117" s="83"/>
      <c r="K117" s="83"/>
      <c r="L117" s="83"/>
      <c r="M117" s="84"/>
    </row>
    <row r="118" spans="1:13" s="113" customFormat="1">
      <c r="A118" s="119"/>
      <c r="B118" s="100"/>
      <c r="C118" s="206"/>
      <c r="D118" s="97"/>
      <c r="E118" s="97"/>
      <c r="F118" s="97"/>
      <c r="G118" s="97"/>
      <c r="H118" s="97"/>
      <c r="I118" s="83"/>
      <c r="J118" s="83"/>
      <c r="K118" s="83"/>
      <c r="L118" s="83"/>
      <c r="M118" s="84"/>
    </row>
    <row r="119" spans="1:13" s="113" customFormat="1">
      <c r="A119" s="119"/>
      <c r="B119" s="100"/>
      <c r="C119" s="206"/>
      <c r="D119" s="97"/>
      <c r="E119" s="97"/>
      <c r="F119" s="97"/>
      <c r="G119" s="97"/>
      <c r="H119" s="97"/>
      <c r="I119" s="83"/>
      <c r="J119" s="83"/>
      <c r="K119" s="83"/>
      <c r="L119" s="83"/>
      <c r="M119" s="84"/>
    </row>
    <row r="120" spans="1:13" s="113" customFormat="1">
      <c r="A120" s="119"/>
      <c r="B120" s="100"/>
      <c r="C120" s="206"/>
      <c r="D120" s="97"/>
      <c r="E120" s="97"/>
      <c r="F120" s="97"/>
      <c r="G120" s="97"/>
      <c r="H120" s="97"/>
      <c r="I120" s="83"/>
      <c r="J120" s="83"/>
      <c r="K120" s="83"/>
      <c r="L120" s="83"/>
      <c r="M120" s="84"/>
    </row>
    <row r="121" spans="1:13" s="113" customFormat="1">
      <c r="A121" s="119"/>
      <c r="B121" s="100"/>
      <c r="C121" s="206"/>
      <c r="D121" s="97"/>
      <c r="E121" s="97"/>
      <c r="F121" s="97"/>
      <c r="G121" s="97"/>
      <c r="H121" s="97"/>
      <c r="I121" s="83"/>
      <c r="J121" s="83"/>
      <c r="K121" s="83"/>
      <c r="L121" s="83"/>
      <c r="M121" s="84"/>
    </row>
    <row r="122" spans="1:13" s="113" customFormat="1">
      <c r="A122" s="119"/>
      <c r="B122" s="100"/>
      <c r="C122" s="206"/>
      <c r="D122" s="97"/>
      <c r="E122" s="97"/>
      <c r="F122" s="97"/>
      <c r="G122" s="97"/>
      <c r="H122" s="97"/>
      <c r="I122" s="83"/>
      <c r="J122" s="83"/>
      <c r="K122" s="83"/>
      <c r="L122" s="83"/>
      <c r="M122" s="84"/>
    </row>
    <row r="123" spans="1:13" s="113" customFormat="1">
      <c r="A123" s="119"/>
      <c r="B123" s="100"/>
      <c r="C123" s="206"/>
      <c r="D123" s="97"/>
      <c r="E123" s="97"/>
      <c r="F123" s="97"/>
      <c r="G123" s="97"/>
      <c r="H123" s="97"/>
      <c r="I123" s="83"/>
      <c r="J123" s="83"/>
      <c r="K123" s="83"/>
      <c r="L123" s="83"/>
      <c r="M123" s="84"/>
    </row>
    <row r="124" spans="1:13" s="113" customFormat="1">
      <c r="A124" s="119"/>
      <c r="B124" s="100"/>
      <c r="C124" s="206"/>
      <c r="D124" s="97"/>
      <c r="E124" s="97"/>
      <c r="F124" s="97"/>
      <c r="G124" s="97"/>
      <c r="H124" s="97"/>
      <c r="I124" s="83"/>
      <c r="J124" s="83"/>
      <c r="K124" s="83"/>
      <c r="L124" s="83"/>
      <c r="M124" s="84"/>
    </row>
    <row r="125" spans="1:13" s="113" customFormat="1">
      <c r="A125" s="119"/>
      <c r="B125" s="100"/>
      <c r="C125" s="206"/>
      <c r="D125" s="97"/>
      <c r="E125" s="97"/>
      <c r="F125" s="97"/>
      <c r="G125" s="97"/>
      <c r="H125" s="97"/>
      <c r="I125" s="83"/>
      <c r="J125" s="83"/>
      <c r="K125" s="83"/>
      <c r="L125" s="83"/>
      <c r="M125" s="84"/>
    </row>
    <row r="126" spans="1:13" s="113" customFormat="1">
      <c r="A126" s="119"/>
      <c r="B126" s="100"/>
      <c r="C126" s="206"/>
      <c r="D126" s="97"/>
      <c r="E126" s="97"/>
      <c r="F126" s="97"/>
      <c r="G126" s="97"/>
      <c r="H126" s="97"/>
      <c r="I126" s="83"/>
      <c r="J126" s="83"/>
      <c r="K126" s="83"/>
      <c r="L126" s="83"/>
      <c r="M126" s="84"/>
    </row>
    <row r="127" spans="1:13" s="113" customFormat="1">
      <c r="A127" s="119"/>
      <c r="B127" s="100"/>
      <c r="C127" s="206"/>
      <c r="D127" s="97"/>
      <c r="E127" s="97"/>
      <c r="F127" s="97"/>
      <c r="G127" s="97"/>
      <c r="H127" s="97"/>
      <c r="I127" s="83"/>
      <c r="J127" s="83"/>
      <c r="K127" s="83"/>
      <c r="L127" s="83"/>
      <c r="M127" s="84"/>
    </row>
    <row r="128" spans="1:13" s="113" customFormat="1">
      <c r="A128" s="119"/>
      <c r="B128" s="100"/>
      <c r="C128" s="206"/>
      <c r="D128" s="97"/>
      <c r="E128" s="97"/>
      <c r="F128" s="97"/>
      <c r="G128" s="97"/>
      <c r="H128" s="97"/>
      <c r="I128" s="83"/>
      <c r="J128" s="83"/>
      <c r="K128" s="83"/>
      <c r="L128" s="83"/>
      <c r="M128" s="84"/>
    </row>
    <row r="129" spans="1:13" s="113" customFormat="1">
      <c r="A129" s="119"/>
      <c r="B129" s="100"/>
      <c r="C129" s="206"/>
      <c r="D129" s="97"/>
      <c r="E129" s="97"/>
      <c r="F129" s="97"/>
      <c r="G129" s="97"/>
      <c r="H129" s="97"/>
      <c r="I129" s="83"/>
      <c r="J129" s="83"/>
      <c r="K129" s="83"/>
      <c r="L129" s="83"/>
      <c r="M129" s="84"/>
    </row>
    <row r="130" spans="1:13" s="113" customFormat="1">
      <c r="A130" s="119"/>
      <c r="B130" s="100"/>
      <c r="C130" s="206"/>
      <c r="D130" s="97"/>
      <c r="E130" s="97"/>
      <c r="F130" s="97"/>
      <c r="G130" s="97"/>
      <c r="H130" s="97"/>
      <c r="I130" s="83"/>
      <c r="J130" s="83"/>
      <c r="K130" s="83"/>
      <c r="L130" s="83"/>
      <c r="M130" s="84"/>
    </row>
    <row r="131" spans="1:13" s="113" customFormat="1">
      <c r="A131" s="119"/>
      <c r="B131" s="100"/>
      <c r="C131" s="206"/>
      <c r="D131" s="97"/>
      <c r="E131" s="97"/>
      <c r="F131" s="97"/>
      <c r="G131" s="97"/>
      <c r="H131" s="97"/>
      <c r="I131" s="83"/>
      <c r="J131" s="83"/>
      <c r="K131" s="83"/>
      <c r="L131" s="83"/>
      <c r="M131" s="84"/>
    </row>
    <row r="132" spans="1:13" s="113" customFormat="1">
      <c r="A132" s="119"/>
      <c r="B132" s="100"/>
      <c r="C132" s="206"/>
      <c r="D132" s="97"/>
      <c r="E132" s="97"/>
      <c r="F132" s="97"/>
      <c r="G132" s="97"/>
      <c r="H132" s="97"/>
      <c r="I132" s="83"/>
      <c r="J132" s="83"/>
      <c r="K132" s="83"/>
      <c r="L132" s="83"/>
      <c r="M132" s="84"/>
    </row>
    <row r="133" spans="1:13" s="113" customFormat="1">
      <c r="A133" s="119"/>
      <c r="B133" s="100"/>
      <c r="C133" s="206"/>
      <c r="D133" s="97"/>
      <c r="E133" s="97"/>
      <c r="F133" s="97"/>
      <c r="G133" s="97"/>
      <c r="H133" s="97"/>
      <c r="I133" s="83"/>
      <c r="J133" s="83"/>
      <c r="K133" s="83"/>
      <c r="L133" s="83"/>
      <c r="M133" s="84"/>
    </row>
    <row r="134" spans="1:13" s="113" customFormat="1">
      <c r="A134" s="119"/>
      <c r="B134" s="100"/>
      <c r="C134" s="206"/>
      <c r="D134" s="97"/>
      <c r="E134" s="97"/>
      <c r="F134" s="97"/>
      <c r="G134" s="97"/>
      <c r="H134" s="97"/>
      <c r="I134" s="83"/>
      <c r="J134" s="83"/>
      <c r="K134" s="83"/>
      <c r="L134" s="83"/>
      <c r="M134" s="84"/>
    </row>
    <row r="135" spans="1:13" s="113" customFormat="1">
      <c r="A135" s="119"/>
      <c r="B135" s="100"/>
      <c r="C135" s="206"/>
      <c r="D135" s="97"/>
      <c r="E135" s="97"/>
      <c r="F135" s="97"/>
      <c r="G135" s="97"/>
      <c r="H135" s="97"/>
      <c r="I135" s="83"/>
      <c r="J135" s="83"/>
      <c r="K135" s="83"/>
      <c r="L135" s="83"/>
      <c r="M135" s="84"/>
    </row>
    <row r="136" spans="1:13" s="113" customFormat="1">
      <c r="A136" s="119"/>
      <c r="B136" s="100"/>
      <c r="C136" s="206"/>
      <c r="D136" s="97"/>
      <c r="E136" s="97"/>
      <c r="F136" s="97"/>
      <c r="G136" s="97"/>
      <c r="H136" s="97"/>
      <c r="I136" s="83"/>
      <c r="J136" s="83"/>
      <c r="K136" s="83"/>
      <c r="L136" s="83"/>
      <c r="M136" s="84"/>
    </row>
    <row r="137" spans="1:13" s="113" customFormat="1">
      <c r="A137" s="119"/>
      <c r="B137" s="100"/>
      <c r="C137" s="206"/>
      <c r="D137" s="97"/>
      <c r="E137" s="97"/>
      <c r="F137" s="97"/>
      <c r="G137" s="97"/>
      <c r="H137" s="97"/>
      <c r="I137" s="83"/>
      <c r="J137" s="83"/>
      <c r="K137" s="83"/>
      <c r="L137" s="83"/>
      <c r="M137" s="84"/>
    </row>
    <row r="138" spans="1:13" s="113" customFormat="1">
      <c r="A138" s="119"/>
      <c r="B138" s="100"/>
      <c r="C138" s="206"/>
      <c r="D138" s="97"/>
      <c r="E138" s="97"/>
      <c r="F138" s="97"/>
      <c r="G138" s="97"/>
      <c r="H138" s="97"/>
      <c r="I138" s="83"/>
      <c r="J138" s="83"/>
      <c r="K138" s="83"/>
      <c r="L138" s="83"/>
      <c r="M138" s="84"/>
    </row>
    <row r="139" spans="1:13" s="113" customFormat="1">
      <c r="A139" s="119"/>
      <c r="B139" s="100"/>
      <c r="C139" s="206"/>
      <c r="D139" s="97"/>
      <c r="E139" s="97"/>
      <c r="F139" s="97"/>
      <c r="G139" s="97"/>
      <c r="H139" s="97"/>
      <c r="I139" s="83"/>
      <c r="J139" s="83"/>
      <c r="K139" s="83"/>
      <c r="L139" s="83"/>
      <c r="M139" s="84"/>
    </row>
    <row r="140" spans="1:13" s="113" customFormat="1">
      <c r="A140" s="119"/>
      <c r="B140" s="100"/>
      <c r="C140" s="206"/>
      <c r="D140" s="97"/>
      <c r="E140" s="97"/>
      <c r="F140" s="97"/>
      <c r="G140" s="97"/>
      <c r="H140" s="97"/>
      <c r="I140" s="83"/>
      <c r="J140" s="83"/>
      <c r="K140" s="83"/>
      <c r="L140" s="83"/>
      <c r="M140" s="84"/>
    </row>
    <row r="141" spans="1:13" s="113" customFormat="1">
      <c r="A141" s="119"/>
      <c r="B141" s="100"/>
      <c r="C141" s="206"/>
      <c r="D141" s="97"/>
      <c r="E141" s="97"/>
      <c r="F141" s="97"/>
      <c r="G141" s="97"/>
      <c r="H141" s="97"/>
      <c r="I141" s="83"/>
      <c r="J141" s="83"/>
      <c r="K141" s="83"/>
      <c r="L141" s="83"/>
      <c r="M141" s="84"/>
    </row>
    <row r="142" spans="1:13" s="113" customFormat="1">
      <c r="A142" s="119"/>
      <c r="B142" s="100"/>
      <c r="C142" s="206"/>
      <c r="D142" s="97"/>
      <c r="E142" s="97"/>
      <c r="F142" s="97"/>
      <c r="G142" s="97"/>
      <c r="H142" s="97"/>
      <c r="I142" s="83"/>
      <c r="J142" s="83"/>
      <c r="K142" s="83"/>
      <c r="L142" s="83"/>
      <c r="M142" s="84"/>
    </row>
    <row r="143" spans="1:13" s="113" customFormat="1">
      <c r="A143" s="119"/>
      <c r="B143" s="100"/>
      <c r="C143" s="206"/>
      <c r="D143" s="97"/>
      <c r="E143" s="97"/>
      <c r="F143" s="97"/>
      <c r="G143" s="97"/>
      <c r="H143" s="97"/>
      <c r="I143" s="83"/>
      <c r="J143" s="83"/>
      <c r="K143" s="83"/>
      <c r="L143" s="83"/>
      <c r="M143" s="84"/>
    </row>
    <row r="144" spans="1:13" s="113" customFormat="1">
      <c r="A144" s="119"/>
      <c r="B144" s="100"/>
      <c r="C144" s="206"/>
      <c r="D144" s="97"/>
      <c r="E144" s="97"/>
      <c r="F144" s="97"/>
      <c r="G144" s="97"/>
      <c r="H144" s="97"/>
      <c r="I144" s="83"/>
      <c r="J144" s="83"/>
      <c r="K144" s="83"/>
      <c r="L144" s="83"/>
      <c r="M144" s="84"/>
    </row>
    <row r="145" spans="1:13" s="113" customFormat="1">
      <c r="A145" s="119"/>
      <c r="B145" s="100"/>
      <c r="C145" s="206"/>
      <c r="D145" s="97"/>
      <c r="E145" s="97"/>
      <c r="F145" s="97"/>
      <c r="G145" s="97"/>
      <c r="H145" s="97"/>
      <c r="I145" s="83"/>
      <c r="J145" s="83"/>
      <c r="K145" s="83"/>
      <c r="L145" s="83"/>
      <c r="M145" s="84"/>
    </row>
    <row r="146" spans="1:13" s="113" customFormat="1">
      <c r="A146" s="119"/>
      <c r="B146" s="100"/>
      <c r="C146" s="206"/>
      <c r="D146" s="97"/>
      <c r="E146" s="97"/>
      <c r="F146" s="97"/>
      <c r="G146" s="97"/>
      <c r="H146" s="97"/>
      <c r="I146" s="83"/>
      <c r="J146" s="83"/>
      <c r="K146" s="83"/>
      <c r="L146" s="83"/>
      <c r="M146" s="84"/>
    </row>
    <row r="147" spans="1:13" s="113" customFormat="1">
      <c r="A147" s="119"/>
      <c r="B147" s="100"/>
      <c r="C147" s="206"/>
      <c r="D147" s="97"/>
      <c r="E147" s="97"/>
      <c r="F147" s="97"/>
      <c r="G147" s="97"/>
      <c r="H147" s="97"/>
      <c r="I147" s="83"/>
      <c r="J147" s="83"/>
      <c r="K147" s="83"/>
      <c r="L147" s="83"/>
      <c r="M147" s="84"/>
    </row>
    <row r="148" spans="1:13" s="113" customFormat="1">
      <c r="A148" s="119"/>
      <c r="B148" s="100"/>
      <c r="C148" s="206"/>
      <c r="D148" s="97"/>
      <c r="E148" s="97"/>
      <c r="F148" s="97"/>
      <c r="G148" s="97"/>
      <c r="H148" s="97"/>
      <c r="I148" s="83"/>
      <c r="J148" s="83"/>
      <c r="K148" s="83"/>
      <c r="L148" s="83"/>
      <c r="M148" s="84"/>
    </row>
    <row r="149" spans="1:13" s="113" customFormat="1">
      <c r="A149" s="119"/>
      <c r="B149" s="100"/>
      <c r="C149" s="206"/>
      <c r="D149" s="97"/>
      <c r="E149" s="97"/>
      <c r="F149" s="97"/>
      <c r="G149" s="97"/>
      <c r="H149" s="97"/>
      <c r="I149" s="83"/>
      <c r="J149" s="83"/>
      <c r="K149" s="83"/>
      <c r="L149" s="83"/>
      <c r="M149" s="84"/>
    </row>
    <row r="150" spans="1:13" s="113" customFormat="1">
      <c r="A150" s="119"/>
      <c r="B150" s="100"/>
      <c r="C150" s="206"/>
      <c r="D150" s="97"/>
      <c r="E150" s="97"/>
      <c r="F150" s="97"/>
      <c r="G150" s="97"/>
      <c r="H150" s="97"/>
      <c r="I150" s="83"/>
      <c r="J150" s="83"/>
      <c r="K150" s="83"/>
      <c r="L150" s="83"/>
      <c r="M150" s="84"/>
    </row>
    <row r="151" spans="1:13" s="113" customFormat="1">
      <c r="A151" s="119"/>
      <c r="B151" s="100"/>
      <c r="C151" s="206"/>
      <c r="D151" s="97"/>
      <c r="E151" s="97"/>
      <c r="F151" s="97"/>
      <c r="G151" s="97"/>
      <c r="H151" s="97"/>
      <c r="I151" s="83"/>
      <c r="J151" s="83"/>
      <c r="K151" s="83"/>
      <c r="L151" s="83"/>
      <c r="M151" s="84"/>
    </row>
    <row r="152" spans="1:13" s="113" customFormat="1">
      <c r="A152" s="119"/>
      <c r="B152" s="100"/>
      <c r="C152" s="206"/>
      <c r="D152" s="97"/>
      <c r="E152" s="97"/>
      <c r="F152" s="97"/>
      <c r="G152" s="97"/>
      <c r="H152" s="97"/>
      <c r="I152" s="83"/>
      <c r="J152" s="83"/>
      <c r="K152" s="83"/>
      <c r="L152" s="83"/>
      <c r="M152" s="84"/>
    </row>
    <row r="153" spans="1:13" s="113" customFormat="1">
      <c r="A153" s="119"/>
      <c r="B153" s="100"/>
      <c r="C153" s="206"/>
      <c r="D153" s="97"/>
      <c r="E153" s="97"/>
      <c r="F153" s="97"/>
      <c r="G153" s="97"/>
      <c r="H153" s="97"/>
      <c r="I153" s="83"/>
      <c r="J153" s="83"/>
      <c r="K153" s="83"/>
      <c r="L153" s="83"/>
      <c r="M153" s="84"/>
    </row>
  </sheetData>
  <autoFilter ref="A14:M33"/>
  <mergeCells count="10">
    <mergeCell ref="B1:G1"/>
    <mergeCell ref="B2:G2"/>
    <mergeCell ref="A3:G3"/>
    <mergeCell ref="B4:G4"/>
    <mergeCell ref="D12:E12"/>
    <mergeCell ref="F12:G12"/>
    <mergeCell ref="A31:G31"/>
    <mergeCell ref="B32:G32"/>
    <mergeCell ref="B33:G33"/>
    <mergeCell ref="B13:G13"/>
  </mergeCells>
  <printOptions horizontalCentered="1"/>
  <pageMargins left="0.98425196850393704" right="0.98425196850393704" top="0.78740157480314965" bottom="4.1338582677165361" header="0.51181102362204722" footer="3.5433070866141736"/>
  <pageSetup paperSize="9" scale="93" firstPageNumber="11" fitToHeight="0" orientation="portrait" blackAndWhite="1" useFirstPageNumber="1" r:id="rId1"/>
  <headerFooter alignWithMargins="0">
    <oddHeader xml:space="preserve">&amp;C   </oddHeader>
    <oddFooter>&amp;C&amp;"Times New Roman,Bold"&amp;P</oddFooter>
  </headerFooter>
</worksheet>
</file>

<file path=xl/worksheets/sheet8.xml><?xml version="1.0" encoding="utf-8"?>
<worksheet xmlns="http://schemas.openxmlformats.org/spreadsheetml/2006/main" xmlns:r="http://schemas.openxmlformats.org/officeDocument/2006/relationships">
  <sheetPr syncVertical="1" syncRef="A34" transitionEvaluation="1" codeName="Sheet13">
    <tabColor rgb="FFC00000"/>
  </sheetPr>
  <dimension ref="A1:J52"/>
  <sheetViews>
    <sheetView view="pageBreakPreview" topLeftCell="A34" zoomScaleSheetLayoutView="100" workbookViewId="0">
      <selection activeCell="A40" sqref="A40:XFD46"/>
    </sheetView>
  </sheetViews>
  <sheetFormatPr defaultColWidth="9.109375" defaultRowHeight="13.2"/>
  <cols>
    <col min="1" max="1" width="4.6640625" style="80" customWidth="1"/>
    <col min="2" max="2" width="7.88671875" style="48" customWidth="1"/>
    <col min="3" max="3" width="34.5546875" style="7" customWidth="1"/>
    <col min="4" max="4" width="8.5546875" style="8" customWidth="1"/>
    <col min="5" max="5" width="9.44140625" style="8" customWidth="1"/>
    <col min="6" max="6" width="9.5546875" style="7" customWidth="1"/>
    <col min="7" max="7" width="8.5546875" style="7" customWidth="1"/>
    <col min="8" max="8" width="3.44140625" style="7" customWidth="1"/>
    <col min="9" max="9" width="10.109375" style="7" customWidth="1"/>
    <col min="10" max="10" width="11.5546875" style="7" bestFit="1" customWidth="1"/>
    <col min="11" max="16384" width="9.109375" style="7"/>
  </cols>
  <sheetData>
    <row r="1" spans="1:10">
      <c r="A1" s="1689" t="s">
        <v>0</v>
      </c>
      <c r="B1" s="1689"/>
      <c r="C1" s="1689"/>
      <c r="D1" s="1689"/>
      <c r="E1" s="1689"/>
      <c r="F1" s="1689"/>
      <c r="G1" s="1689"/>
      <c r="H1" s="1224"/>
    </row>
    <row r="2" spans="1:10">
      <c r="A2" s="1690" t="s">
        <v>839</v>
      </c>
      <c r="B2" s="1690"/>
      <c r="C2" s="1690"/>
      <c r="D2" s="1690"/>
      <c r="E2" s="1690"/>
      <c r="F2" s="1690"/>
      <c r="G2" s="1690"/>
      <c r="H2" s="1225"/>
    </row>
    <row r="3" spans="1:10" s="790" customFormat="1" ht="15" customHeight="1">
      <c r="A3" s="1670" t="s">
        <v>840</v>
      </c>
      <c r="B3" s="1670"/>
      <c r="C3" s="1670"/>
      <c r="D3" s="1670"/>
      <c r="E3" s="1670"/>
      <c r="F3" s="1670"/>
      <c r="G3" s="1670"/>
      <c r="H3" s="1220"/>
      <c r="I3" s="791"/>
      <c r="J3" s="791"/>
    </row>
    <row r="4" spans="1:10" s="70" customFormat="1" ht="13.8">
      <c r="A4" s="31"/>
      <c r="B4" s="1667"/>
      <c r="C4" s="1667"/>
      <c r="D4" s="1667"/>
      <c r="E4" s="1667"/>
      <c r="F4" s="1667"/>
      <c r="G4" s="1667"/>
      <c r="H4" s="1218"/>
      <c r="I4" s="7"/>
      <c r="J4" s="7"/>
    </row>
    <row r="5" spans="1:10" s="70" customFormat="1">
      <c r="A5" s="31"/>
      <c r="B5" s="27"/>
      <c r="C5" s="27"/>
      <c r="D5" s="33"/>
      <c r="E5" s="34" t="s">
        <v>4</v>
      </c>
      <c r="F5" s="34" t="s">
        <v>5</v>
      </c>
      <c r="G5" s="34" t="s">
        <v>110</v>
      </c>
      <c r="H5" s="30"/>
      <c r="I5" s="7"/>
      <c r="J5" s="7"/>
    </row>
    <row r="6" spans="1:10" s="70" customFormat="1">
      <c r="A6" s="31"/>
      <c r="B6" s="35" t="s">
        <v>6</v>
      </c>
      <c r="C6" s="27" t="s">
        <v>7</v>
      </c>
      <c r="D6" s="36" t="s">
        <v>52</v>
      </c>
      <c r="E6" s="29">
        <v>243256</v>
      </c>
      <c r="F6" s="29">
        <v>141600</v>
      </c>
      <c r="G6" s="29">
        <f>SUM(E6:F6)</f>
        <v>384856</v>
      </c>
      <c r="H6" s="29"/>
      <c r="I6" s="7"/>
      <c r="J6" s="7"/>
    </row>
    <row r="7" spans="1:10" s="70" customFormat="1">
      <c r="A7" s="31"/>
      <c r="B7" s="35" t="s">
        <v>8</v>
      </c>
      <c r="C7" s="37" t="s">
        <v>9</v>
      </c>
      <c r="D7" s="38"/>
      <c r="E7" s="30"/>
      <c r="F7" s="30"/>
      <c r="G7" s="30"/>
      <c r="H7" s="30"/>
      <c r="I7" s="7"/>
      <c r="J7" s="7"/>
    </row>
    <row r="8" spans="1:10" s="70" customFormat="1">
      <c r="A8" s="31"/>
      <c r="B8" s="35"/>
      <c r="C8" s="37" t="s">
        <v>106</v>
      </c>
      <c r="D8" s="38" t="s">
        <v>52</v>
      </c>
      <c r="E8" s="30">
        <f>G35</f>
        <v>15484</v>
      </c>
      <c r="F8" s="227">
        <v>0</v>
      </c>
      <c r="G8" s="30">
        <f>SUM(E8:F8)</f>
        <v>15484</v>
      </c>
      <c r="H8" s="30"/>
      <c r="I8" s="7"/>
      <c r="J8" s="7"/>
    </row>
    <row r="9" spans="1:10" s="70" customFormat="1">
      <c r="A9" s="31"/>
      <c r="B9" s="39" t="s">
        <v>51</v>
      </c>
      <c r="C9" s="27" t="s">
        <v>20</v>
      </c>
      <c r="D9" s="40" t="s">
        <v>52</v>
      </c>
      <c r="E9" s="41">
        <f>SUM(E6:E8)</f>
        <v>258740</v>
      </c>
      <c r="F9" s="41">
        <f>SUM(F6:F8)</f>
        <v>141600</v>
      </c>
      <c r="G9" s="41">
        <f>SUM(E9:F9)</f>
        <v>400340</v>
      </c>
      <c r="H9" s="29"/>
      <c r="I9" s="7"/>
      <c r="J9" s="7"/>
    </row>
    <row r="10" spans="1:10" s="70" customFormat="1">
      <c r="A10" s="29"/>
      <c r="B10" s="73"/>
      <c r="C10" s="28"/>
      <c r="D10" s="28"/>
      <c r="E10" s="28"/>
      <c r="F10" s="36"/>
      <c r="G10" s="28"/>
      <c r="H10" s="28"/>
      <c r="I10" s="7"/>
      <c r="J10" s="7"/>
    </row>
    <row r="11" spans="1:10" s="70" customFormat="1">
      <c r="A11" s="29"/>
      <c r="B11" s="73" t="s">
        <v>21</v>
      </c>
      <c r="C11" s="28" t="s">
        <v>22</v>
      </c>
      <c r="D11" s="28"/>
      <c r="E11" s="28"/>
      <c r="F11" s="36"/>
      <c r="G11" s="28"/>
      <c r="H11" s="28"/>
      <c r="I11" s="7"/>
      <c r="J11" s="7"/>
    </row>
    <row r="12" spans="1:10" s="1" customFormat="1">
      <c r="A12" s="2"/>
      <c r="B12" s="3"/>
      <c r="C12" s="283"/>
      <c r="D12" s="586"/>
      <c r="E12" s="586"/>
      <c r="F12" s="586"/>
      <c r="G12" s="586"/>
      <c r="H12" s="586"/>
    </row>
    <row r="13" spans="1:10" s="1" customFormat="1" ht="13.8" thickBot="1">
      <c r="A13" s="43"/>
      <c r="B13" s="1668" t="s">
        <v>98</v>
      </c>
      <c r="C13" s="1668"/>
      <c r="D13" s="1668"/>
      <c r="E13" s="1668"/>
      <c r="F13" s="1668"/>
      <c r="G13" s="1668"/>
      <c r="H13" s="619"/>
    </row>
    <row r="14" spans="1:10" s="1" customFormat="1" ht="14.4" thickTop="1" thickBot="1">
      <c r="A14" s="43"/>
      <c r="B14" s="281"/>
      <c r="C14" s="281" t="s">
        <v>23</v>
      </c>
      <c r="D14" s="281"/>
      <c r="E14" s="281"/>
      <c r="F14" s="281"/>
      <c r="G14" s="44" t="s">
        <v>110</v>
      </c>
      <c r="H14" s="30"/>
    </row>
    <row r="15" spans="1:10" ht="13.95" customHeight="1" thickTop="1">
      <c r="C15" s="49" t="s">
        <v>55</v>
      </c>
      <c r="D15" s="45"/>
      <c r="E15" s="805"/>
      <c r="F15" s="805"/>
      <c r="G15" s="45"/>
      <c r="H15" s="45"/>
    </row>
    <row r="16" spans="1:10" ht="13.95" customHeight="1">
      <c r="A16" s="1226" t="s">
        <v>56</v>
      </c>
      <c r="B16" s="54">
        <v>2408</v>
      </c>
      <c r="C16" s="55" t="s">
        <v>35</v>
      </c>
      <c r="D16" s="56"/>
      <c r="E16" s="742"/>
      <c r="F16" s="742"/>
      <c r="G16" s="56"/>
      <c r="H16" s="56"/>
    </row>
    <row r="17" spans="1:8" ht="13.95" customHeight="1">
      <c r="B17" s="81">
        <v>1</v>
      </c>
      <c r="C17" s="57" t="s">
        <v>36</v>
      </c>
      <c r="E17" s="863"/>
      <c r="F17" s="863"/>
      <c r="G17" s="8"/>
      <c r="H17" s="8"/>
    </row>
    <row r="18" spans="1:8" ht="13.95" customHeight="1">
      <c r="B18" s="77">
        <v>1.0009999999999999</v>
      </c>
      <c r="C18" s="58" t="s">
        <v>57</v>
      </c>
      <c r="E18" s="863"/>
      <c r="F18" s="863"/>
      <c r="G18" s="8"/>
      <c r="H18" s="8"/>
    </row>
    <row r="19" spans="1:8" ht="13.95" customHeight="1">
      <c r="B19" s="197">
        <v>0.44</v>
      </c>
      <c r="C19" s="57" t="s">
        <v>59</v>
      </c>
      <c r="D19" s="47"/>
      <c r="E19" s="863"/>
      <c r="F19" s="863"/>
      <c r="G19" s="47"/>
      <c r="H19" s="47"/>
    </row>
    <row r="20" spans="1:8" ht="13.95" customHeight="1">
      <c r="B20" s="79" t="s">
        <v>404</v>
      </c>
      <c r="C20" s="57" t="s">
        <v>357</v>
      </c>
      <c r="D20" s="285"/>
      <c r="E20" s="328"/>
      <c r="F20" s="294"/>
      <c r="G20" s="286">
        <v>15100</v>
      </c>
      <c r="H20" s="286"/>
    </row>
    <row r="21" spans="1:8" ht="13.95" customHeight="1">
      <c r="A21" s="80" t="s">
        <v>51</v>
      </c>
      <c r="B21" s="197">
        <v>0.44</v>
      </c>
      <c r="C21" s="57" t="s">
        <v>59</v>
      </c>
      <c r="D21" s="285"/>
      <c r="E21" s="288"/>
      <c r="F21" s="292"/>
      <c r="G21" s="288">
        <f>SUM(G20:G20)</f>
        <v>15100</v>
      </c>
      <c r="H21" s="285"/>
    </row>
    <row r="22" spans="1:8" ht="13.95" customHeight="1">
      <c r="A22" s="1226" t="s">
        <v>51</v>
      </c>
      <c r="B22" s="78">
        <v>1.0009999999999999</v>
      </c>
      <c r="C22" s="55" t="s">
        <v>57</v>
      </c>
      <c r="D22" s="285"/>
      <c r="E22" s="288"/>
      <c r="F22" s="288"/>
      <c r="G22" s="288">
        <f t="shared" ref="G22:G23" si="0">G21</f>
        <v>15100</v>
      </c>
      <c r="H22" s="285"/>
    </row>
    <row r="23" spans="1:8" ht="13.95" customHeight="1">
      <c r="A23" s="1226" t="s">
        <v>51</v>
      </c>
      <c r="B23" s="61">
        <v>1</v>
      </c>
      <c r="C23" s="1231" t="s">
        <v>36</v>
      </c>
      <c r="D23" s="285"/>
      <c r="E23" s="291"/>
      <c r="F23" s="291"/>
      <c r="G23" s="291">
        <f t="shared" si="0"/>
        <v>15100</v>
      </c>
      <c r="H23" s="285"/>
    </row>
    <row r="24" spans="1:8" ht="13.95" customHeight="1">
      <c r="A24" s="1231" t="s">
        <v>51</v>
      </c>
      <c r="B24" s="54">
        <v>2408</v>
      </c>
      <c r="C24" s="55" t="s">
        <v>35</v>
      </c>
      <c r="D24" s="285"/>
      <c r="E24" s="288"/>
      <c r="F24" s="288"/>
      <c r="G24" s="288">
        <f t="shared" ref="G24" si="1">G23</f>
        <v>15100</v>
      </c>
      <c r="H24" s="285"/>
    </row>
    <row r="25" spans="1:8" ht="14.4" customHeight="1">
      <c r="A25" s="1383"/>
      <c r="B25" s="54"/>
      <c r="C25" s="55"/>
      <c r="D25" s="285"/>
      <c r="E25" s="806"/>
      <c r="F25" s="806"/>
      <c r="G25" s="806"/>
      <c r="H25" s="285"/>
    </row>
    <row r="26" spans="1:8" ht="13.95" customHeight="1">
      <c r="A26" s="1382" t="s">
        <v>56</v>
      </c>
      <c r="B26" s="954">
        <v>3456</v>
      </c>
      <c r="C26" s="1384" t="s">
        <v>978</v>
      </c>
      <c r="D26" s="285"/>
      <c r="E26" s="285"/>
      <c r="F26" s="285"/>
      <c r="G26" s="285"/>
      <c r="H26" s="285"/>
    </row>
    <row r="27" spans="1:8" ht="13.95" customHeight="1">
      <c r="A27" s="1382"/>
      <c r="B27" s="960">
        <v>1E-3</v>
      </c>
      <c r="C27" s="1384" t="s">
        <v>57</v>
      </c>
      <c r="D27" s="285"/>
      <c r="E27" s="285"/>
      <c r="F27" s="285"/>
      <c r="G27" s="285"/>
      <c r="H27" s="285"/>
    </row>
    <row r="28" spans="1:8" ht="26.4">
      <c r="A28" s="1382"/>
      <c r="B28" s="48">
        <v>60</v>
      </c>
      <c r="C28" s="1385" t="s">
        <v>979</v>
      </c>
      <c r="D28" s="285"/>
      <c r="E28" s="285"/>
      <c r="F28" s="285"/>
      <c r="G28" s="285"/>
      <c r="H28" s="285"/>
    </row>
    <row r="29" spans="1:8" ht="13.95" customHeight="1">
      <c r="A29" s="1381"/>
      <c r="B29" s="52">
        <v>48</v>
      </c>
      <c r="C29" s="1144" t="s">
        <v>15</v>
      </c>
      <c r="D29" s="285"/>
      <c r="E29" s="285"/>
      <c r="F29" s="285"/>
      <c r="G29" s="285"/>
      <c r="H29" s="285"/>
    </row>
    <row r="30" spans="1:8" ht="13.95" customHeight="1">
      <c r="A30" s="1381"/>
      <c r="B30" s="52" t="s">
        <v>374</v>
      </c>
      <c r="C30" s="1144" t="s">
        <v>100</v>
      </c>
      <c r="D30" s="285"/>
      <c r="E30" s="291"/>
      <c r="F30" s="291"/>
      <c r="G30" s="291">
        <v>384</v>
      </c>
      <c r="H30" s="1386" t="s">
        <v>303</v>
      </c>
    </row>
    <row r="31" spans="1:8" ht="13.95" customHeight="1">
      <c r="A31" s="1382" t="s">
        <v>51</v>
      </c>
      <c r="B31" s="52">
        <v>48</v>
      </c>
      <c r="C31" s="1144" t="s">
        <v>15</v>
      </c>
      <c r="D31" s="285"/>
      <c r="E31" s="285"/>
      <c r="F31" s="285"/>
      <c r="G31" s="285">
        <f>G30</f>
        <v>384</v>
      </c>
      <c r="H31" s="1386"/>
    </row>
    <row r="32" spans="1:8" ht="26.4">
      <c r="A32" s="1382" t="s">
        <v>51</v>
      </c>
      <c r="B32" s="48">
        <v>60</v>
      </c>
      <c r="C32" s="1385" t="s">
        <v>979</v>
      </c>
      <c r="D32" s="285"/>
      <c r="E32" s="288"/>
      <c r="F32" s="288"/>
      <c r="G32" s="288">
        <f>G31</f>
        <v>384</v>
      </c>
      <c r="H32" s="285"/>
    </row>
    <row r="33" spans="1:8" ht="13.95" customHeight="1">
      <c r="A33" s="1382" t="s">
        <v>51</v>
      </c>
      <c r="B33" s="960">
        <v>1E-3</v>
      </c>
      <c r="C33" s="1384" t="s">
        <v>57</v>
      </c>
      <c r="D33" s="285"/>
      <c r="E33" s="288"/>
      <c r="F33" s="288"/>
      <c r="G33" s="288">
        <f>G32</f>
        <v>384</v>
      </c>
      <c r="H33" s="285"/>
    </row>
    <row r="34" spans="1:8" ht="13.95" customHeight="1">
      <c r="A34" s="1382" t="s">
        <v>51</v>
      </c>
      <c r="B34" s="954">
        <v>3456</v>
      </c>
      <c r="C34" s="1384" t="s">
        <v>978</v>
      </c>
      <c r="D34" s="291"/>
      <c r="E34" s="288"/>
      <c r="F34" s="288"/>
      <c r="G34" s="288">
        <f>G33</f>
        <v>384</v>
      </c>
      <c r="H34" s="285"/>
    </row>
    <row r="35" spans="1:8" ht="13.95" customHeight="1">
      <c r="A35" s="62" t="s">
        <v>51</v>
      </c>
      <c r="B35" s="63"/>
      <c r="C35" s="64" t="s">
        <v>55</v>
      </c>
      <c r="D35" s="288"/>
      <c r="E35" s="288"/>
      <c r="F35" s="288"/>
      <c r="G35" s="288">
        <f>G24+G34</f>
        <v>15484</v>
      </c>
      <c r="H35" s="285"/>
    </row>
    <row r="36" spans="1:8" ht="13.95" customHeight="1">
      <c r="A36" s="62" t="s">
        <v>51</v>
      </c>
      <c r="B36" s="63"/>
      <c r="C36" s="64" t="s">
        <v>52</v>
      </c>
      <c r="D36" s="65"/>
      <c r="E36" s="288"/>
      <c r="F36" s="288"/>
      <c r="G36" s="288">
        <f>G35</f>
        <v>15484</v>
      </c>
      <c r="H36" s="45"/>
    </row>
    <row r="37" spans="1:8" s="70" customFormat="1" ht="15.6" customHeight="1">
      <c r="A37" s="168" t="s">
        <v>304</v>
      </c>
      <c r="B37" s="52"/>
      <c r="C37" s="399"/>
      <c r="D37" s="330"/>
      <c r="E37" s="334"/>
      <c r="F37" s="330"/>
      <c r="G37" s="287"/>
      <c r="H37" s="287"/>
    </row>
    <row r="38" spans="1:8" s="1273" customFormat="1" ht="13.95" customHeight="1">
      <c r="A38" s="625" t="s">
        <v>303</v>
      </c>
      <c r="B38" s="1680" t="s">
        <v>980</v>
      </c>
      <c r="C38" s="1680"/>
      <c r="D38" s="1680"/>
    </row>
    <row r="39" spans="1:8" s="70" customFormat="1" ht="25.95" customHeight="1">
      <c r="A39" s="625"/>
      <c r="B39" s="1680"/>
      <c r="C39" s="1680"/>
      <c r="D39" s="1680"/>
      <c r="E39" s="1680"/>
      <c r="F39" s="1680"/>
      <c r="G39" s="1680"/>
      <c r="H39" s="1226"/>
    </row>
    <row r="40" spans="1:8" s="70" customFormat="1">
      <c r="A40" s="1647"/>
      <c r="B40" s="52"/>
      <c r="C40" s="55"/>
      <c r="D40" s="45"/>
      <c r="E40" s="45"/>
      <c r="F40" s="45"/>
      <c r="G40" s="45"/>
      <c r="H40" s="45"/>
    </row>
    <row r="41" spans="1:8" s="70" customFormat="1">
      <c r="A41" s="1647"/>
      <c r="B41" s="52"/>
      <c r="C41" s="55"/>
      <c r="D41" s="45"/>
      <c r="E41" s="45"/>
      <c r="F41" s="45"/>
      <c r="G41" s="45"/>
      <c r="H41" s="45"/>
    </row>
    <row r="42" spans="1:8" s="70" customFormat="1">
      <c r="A42" s="1647"/>
      <c r="B42" s="52"/>
      <c r="D42" s="56"/>
      <c r="E42" s="56"/>
      <c r="F42" s="56"/>
      <c r="G42" s="56"/>
      <c r="H42" s="56"/>
    </row>
    <row r="43" spans="1:8" s="70" customFormat="1">
      <c r="A43" s="1647"/>
      <c r="B43" s="52"/>
      <c r="D43" s="1345"/>
      <c r="E43" s="613"/>
      <c r="F43" s="1345"/>
      <c r="G43" s="613"/>
      <c r="H43" s="613"/>
    </row>
    <row r="44" spans="1:8" s="70" customFormat="1">
      <c r="A44" s="1647"/>
      <c r="B44" s="52"/>
      <c r="C44" s="82"/>
      <c r="D44" s="134"/>
      <c r="E44" s="134"/>
      <c r="F44" s="134"/>
      <c r="G44" s="134"/>
      <c r="H44" s="134"/>
    </row>
    <row r="45" spans="1:8" s="70" customFormat="1">
      <c r="A45" s="1647"/>
      <c r="B45" s="52"/>
      <c r="C45" s="82"/>
      <c r="D45" s="232"/>
      <c r="E45" s="232"/>
      <c r="F45" s="232"/>
      <c r="G45" s="56"/>
      <c r="H45" s="56"/>
    </row>
    <row r="46" spans="1:8" s="70" customFormat="1">
      <c r="A46" s="1647"/>
      <c r="B46" s="52"/>
      <c r="C46" s="82"/>
      <c r="D46" s="56"/>
      <c r="E46" s="56"/>
      <c r="F46" s="56"/>
      <c r="G46" s="56"/>
      <c r="H46" s="56"/>
    </row>
    <row r="47" spans="1:8">
      <c r="C47" s="188"/>
      <c r="F47" s="8"/>
      <c r="G47" s="8"/>
      <c r="H47" s="8"/>
    </row>
    <row r="48" spans="1:8">
      <c r="C48" s="188"/>
      <c r="F48" s="8"/>
      <c r="G48" s="8"/>
      <c r="H48" s="8"/>
    </row>
    <row r="49" spans="3:8">
      <c r="C49" s="188"/>
      <c r="F49" s="8"/>
      <c r="G49" s="8"/>
      <c r="H49" s="8"/>
    </row>
    <row r="50" spans="3:8">
      <c r="C50" s="188"/>
      <c r="F50" s="8"/>
      <c r="G50" s="8"/>
      <c r="H50" s="8"/>
    </row>
    <row r="51" spans="3:8">
      <c r="C51" s="188"/>
      <c r="F51" s="8"/>
      <c r="G51" s="8"/>
      <c r="H51" s="8"/>
    </row>
    <row r="52" spans="3:8">
      <c r="F52" s="8"/>
      <c r="G52" s="8"/>
      <c r="H52" s="8"/>
    </row>
  </sheetData>
  <autoFilter ref="A14:J39"/>
  <mergeCells count="7">
    <mergeCell ref="B39:G39"/>
    <mergeCell ref="B38:D38"/>
    <mergeCell ref="B13:G13"/>
    <mergeCell ref="A1:G1"/>
    <mergeCell ref="A2:G2"/>
    <mergeCell ref="A3:G3"/>
    <mergeCell ref="B4:G4"/>
  </mergeCells>
  <printOptions horizontalCentered="1"/>
  <pageMargins left="0.98425196850393704" right="0.98425196850393704" top="0.78740157480314965" bottom="4.1338582677165361" header="0.51181102362204722" footer="3.5433070866141736"/>
  <pageSetup paperSize="9" scale="93" firstPageNumber="12" orientation="portrait" blackAndWhite="1" useFirstPageNumber="1" r:id="rId1"/>
  <headerFooter alignWithMargins="0">
    <oddHeader xml:space="preserve">&amp;C   </oddHeader>
    <oddFooter>&amp;C&amp;"Times New Roman,Bold"&amp;P</oddFooter>
  </headerFooter>
</worksheet>
</file>

<file path=xl/worksheets/sheet9.xml><?xml version="1.0" encoding="utf-8"?>
<worksheet xmlns="http://schemas.openxmlformats.org/spreadsheetml/2006/main" xmlns:r="http://schemas.openxmlformats.org/officeDocument/2006/relationships">
  <sheetPr syncVertical="1" syncRef="A73" transitionEvaluation="1" codeName="Sheet14">
    <tabColor rgb="FFC00000"/>
  </sheetPr>
  <dimension ref="A1:I94"/>
  <sheetViews>
    <sheetView view="pageBreakPreview" topLeftCell="A73" zoomScaleNormal="106" zoomScaleSheetLayoutView="100" workbookViewId="0">
      <selection activeCell="A90" sqref="A90:XFD94"/>
    </sheetView>
  </sheetViews>
  <sheetFormatPr defaultColWidth="8.6640625" defaultRowHeight="13.2"/>
  <cols>
    <col min="1" max="1" width="5.6640625" style="939" customWidth="1"/>
    <col min="2" max="2" width="7.6640625" style="48" customWidth="1"/>
    <col min="3" max="3" width="35" style="7" customWidth="1"/>
    <col min="4" max="4" width="6.5546875" style="8" customWidth="1"/>
    <col min="5" max="5" width="9.44140625" style="8" customWidth="1"/>
    <col min="6" max="6" width="9.6640625" style="7" customWidth="1"/>
    <col min="7" max="7" width="8.5546875" style="7" customWidth="1"/>
    <col min="8" max="8" width="2.88671875" style="7" customWidth="1"/>
    <col min="9" max="16384" width="8.6640625" style="7"/>
  </cols>
  <sheetData>
    <row r="1" spans="1:8" ht="13.5" customHeight="1">
      <c r="A1" s="1691" t="s">
        <v>90</v>
      </c>
      <c r="B1" s="1691"/>
      <c r="C1" s="1691"/>
      <c r="D1" s="1691"/>
      <c r="E1" s="1691"/>
      <c r="F1" s="1691"/>
      <c r="G1" s="1691"/>
      <c r="H1" s="1230"/>
    </row>
    <row r="2" spans="1:8" ht="13.5" customHeight="1">
      <c r="A2" s="1689" t="s">
        <v>841</v>
      </c>
      <c r="B2" s="1689"/>
      <c r="C2" s="1689"/>
      <c r="D2" s="1689"/>
      <c r="E2" s="1689"/>
      <c r="F2" s="1689"/>
      <c r="G2" s="1689"/>
      <c r="H2" s="1224"/>
    </row>
    <row r="3" spans="1:8" ht="16.2" customHeight="1">
      <c r="A3" s="1666" t="s">
        <v>842</v>
      </c>
      <c r="B3" s="1666"/>
      <c r="C3" s="1666"/>
      <c r="D3" s="1666"/>
      <c r="E3" s="1666"/>
      <c r="F3" s="1666"/>
      <c r="G3" s="1666"/>
      <c r="H3" s="1217"/>
    </row>
    <row r="4" spans="1:8" ht="10.95" customHeight="1">
      <c r="A4" s="31"/>
      <c r="B4" s="1667"/>
      <c r="C4" s="1667"/>
      <c r="D4" s="1667"/>
      <c r="E4" s="1667"/>
      <c r="F4" s="1667"/>
      <c r="G4" s="1667"/>
      <c r="H4" s="1218"/>
    </row>
    <row r="5" spans="1:8" ht="13.5" customHeight="1">
      <c r="A5" s="31"/>
      <c r="B5" s="27"/>
      <c r="C5" s="27"/>
      <c r="D5" s="33"/>
      <c r="E5" s="34" t="s">
        <v>4</v>
      </c>
      <c r="F5" s="34" t="s">
        <v>5</v>
      </c>
      <c r="G5" s="34" t="s">
        <v>110</v>
      </c>
      <c r="H5" s="30"/>
    </row>
    <row r="6" spans="1:8" ht="13.5" customHeight="1">
      <c r="A6" s="31"/>
      <c r="B6" s="35" t="s">
        <v>6</v>
      </c>
      <c r="C6" s="27" t="s">
        <v>7</v>
      </c>
      <c r="D6" s="36" t="s">
        <v>52</v>
      </c>
      <c r="E6" s="29">
        <v>2619964</v>
      </c>
      <c r="F6" s="29">
        <v>21833</v>
      </c>
      <c r="G6" s="29">
        <f>SUM(E6:F6)</f>
        <v>2641797</v>
      </c>
      <c r="H6" s="29"/>
    </row>
    <row r="7" spans="1:8" ht="13.5" customHeight="1">
      <c r="A7" s="31"/>
      <c r="B7" s="35" t="s">
        <v>8</v>
      </c>
      <c r="C7" s="37" t="s">
        <v>9</v>
      </c>
      <c r="D7" s="38"/>
      <c r="E7" s="30"/>
      <c r="F7" s="30"/>
      <c r="G7" s="30"/>
      <c r="H7" s="30"/>
    </row>
    <row r="8" spans="1:8" ht="13.5" customHeight="1">
      <c r="A8" s="31"/>
      <c r="B8" s="35"/>
      <c r="C8" s="37" t="s">
        <v>106</v>
      </c>
      <c r="D8" s="38" t="s">
        <v>52</v>
      </c>
      <c r="E8" s="30">
        <f>G82</f>
        <v>68502</v>
      </c>
      <c r="F8" s="227">
        <v>0</v>
      </c>
      <c r="G8" s="30">
        <f>SUM(E8:F8)</f>
        <v>68502</v>
      </c>
      <c r="H8" s="30"/>
    </row>
    <row r="9" spans="1:8" ht="13.5" customHeight="1">
      <c r="A9" s="31"/>
      <c r="B9" s="39" t="s">
        <v>51</v>
      </c>
      <c r="C9" s="27" t="s">
        <v>20</v>
      </c>
      <c r="D9" s="40" t="s">
        <v>52</v>
      </c>
      <c r="E9" s="41">
        <f>SUM(E6:E8)</f>
        <v>2688466</v>
      </c>
      <c r="F9" s="41">
        <f>SUM(F6:F8)</f>
        <v>21833</v>
      </c>
      <c r="G9" s="41">
        <f>SUM(E9:F9)</f>
        <v>2710299</v>
      </c>
      <c r="H9" s="29"/>
    </row>
    <row r="10" spans="1:8" ht="9" customHeight="1">
      <c r="A10" s="31"/>
      <c r="B10" s="35"/>
      <c r="C10" s="27"/>
      <c r="D10" s="28"/>
      <c r="E10" s="28"/>
      <c r="F10" s="36"/>
      <c r="G10" s="28"/>
      <c r="H10" s="28"/>
    </row>
    <row r="11" spans="1:8" ht="13.5" customHeight="1">
      <c r="A11" s="29"/>
      <c r="B11" s="73" t="s">
        <v>21</v>
      </c>
      <c r="C11" s="28" t="s">
        <v>22</v>
      </c>
      <c r="D11" s="28"/>
      <c r="E11" s="28"/>
      <c r="F11" s="42"/>
      <c r="G11" s="27"/>
      <c r="H11" s="27"/>
    </row>
    <row r="12" spans="1:8" s="1" customFormat="1" ht="9" customHeight="1">
      <c r="A12" s="2"/>
      <c r="B12" s="3"/>
      <c r="C12" s="283"/>
      <c r="D12" s="1671"/>
      <c r="E12" s="1671"/>
      <c r="F12" s="1671"/>
      <c r="G12" s="1671"/>
      <c r="H12" s="1223"/>
    </row>
    <row r="13" spans="1:8" s="1" customFormat="1" ht="13.8" thickBot="1">
      <c r="A13" s="43"/>
      <c r="B13" s="1668" t="s">
        <v>98</v>
      </c>
      <c r="C13" s="1668"/>
      <c r="D13" s="1668"/>
      <c r="E13" s="1668"/>
      <c r="F13" s="1668"/>
      <c r="G13" s="1668"/>
      <c r="H13" s="619"/>
    </row>
    <row r="14" spans="1:8" s="1" customFormat="1" ht="14.4" thickTop="1" thickBot="1">
      <c r="A14" s="43"/>
      <c r="B14" s="281"/>
      <c r="C14" s="281" t="s">
        <v>23</v>
      </c>
      <c r="D14" s="281"/>
      <c r="E14" s="281"/>
      <c r="F14" s="281"/>
      <c r="G14" s="44" t="s">
        <v>110</v>
      </c>
      <c r="H14" s="30"/>
    </row>
    <row r="15" spans="1:8" ht="14.1" customHeight="1" thickTop="1">
      <c r="C15" s="49" t="s">
        <v>55</v>
      </c>
      <c r="E15" s="863"/>
      <c r="F15" s="863"/>
      <c r="G15" s="8"/>
      <c r="H15" s="8"/>
    </row>
    <row r="16" spans="1:8" ht="14.4" customHeight="1">
      <c r="A16" s="939" t="s">
        <v>56</v>
      </c>
      <c r="B16" s="954">
        <v>2402</v>
      </c>
      <c r="C16" s="58" t="s">
        <v>457</v>
      </c>
      <c r="D16" s="47"/>
      <c r="E16" s="863"/>
      <c r="F16" s="863"/>
      <c r="G16" s="47"/>
      <c r="H16" s="47"/>
    </row>
    <row r="17" spans="1:8" ht="14.4" customHeight="1">
      <c r="B17" s="77">
        <v>1E-3</v>
      </c>
      <c r="C17" s="58" t="s">
        <v>31</v>
      </c>
      <c r="D17" s="47"/>
      <c r="E17" s="863"/>
      <c r="F17" s="863"/>
      <c r="G17" s="47"/>
      <c r="H17" s="47"/>
    </row>
    <row r="18" spans="1:8" ht="14.4" customHeight="1">
      <c r="A18" s="941"/>
      <c r="B18" s="52">
        <v>13</v>
      </c>
      <c r="C18" s="1336" t="s">
        <v>458</v>
      </c>
      <c r="D18" s="59"/>
      <c r="E18" s="742"/>
      <c r="F18" s="742"/>
      <c r="G18" s="59"/>
      <c r="H18" s="59"/>
    </row>
    <row r="19" spans="1:8" ht="14.1" customHeight="1">
      <c r="B19" s="48">
        <v>47</v>
      </c>
      <c r="C19" s="57" t="s">
        <v>14</v>
      </c>
      <c r="D19" s="59"/>
      <c r="E19" s="863"/>
      <c r="F19" s="863"/>
      <c r="G19" s="47"/>
      <c r="H19" s="47"/>
    </row>
    <row r="20" spans="1:8" ht="14.1" customHeight="1">
      <c r="A20" s="48" t="s">
        <v>307</v>
      </c>
      <c r="B20" s="79" t="s">
        <v>1024</v>
      </c>
      <c r="C20" s="57" t="s">
        <v>361</v>
      </c>
      <c r="D20" s="285"/>
      <c r="E20" s="291"/>
      <c r="F20" s="290"/>
      <c r="G20" s="291">
        <v>1</v>
      </c>
      <c r="H20" s="286"/>
    </row>
    <row r="21" spans="1:8" ht="14.1" customHeight="1">
      <c r="A21" s="1612" t="s">
        <v>51</v>
      </c>
      <c r="B21" s="48">
        <v>47</v>
      </c>
      <c r="C21" s="57" t="s">
        <v>14</v>
      </c>
      <c r="D21" s="285"/>
      <c r="E21" s="291"/>
      <c r="F21" s="290"/>
      <c r="G21" s="291">
        <f>G20</f>
        <v>1</v>
      </c>
      <c r="H21" s="286"/>
    </row>
    <row r="22" spans="1:8" ht="10.95" customHeight="1">
      <c r="A22" s="48"/>
      <c r="C22" s="57"/>
      <c r="D22" s="45"/>
      <c r="E22" s="805"/>
      <c r="F22" s="805"/>
      <c r="G22" s="45"/>
      <c r="H22" s="45"/>
    </row>
    <row r="23" spans="1:8" ht="14.1" customHeight="1">
      <c r="A23" s="48"/>
      <c r="B23" s="48">
        <v>48</v>
      </c>
      <c r="C23" s="57" t="s">
        <v>15</v>
      </c>
      <c r="D23" s="59"/>
      <c r="E23" s="863"/>
      <c r="F23" s="863"/>
      <c r="G23" s="47"/>
      <c r="H23" s="47"/>
    </row>
    <row r="24" spans="1:8" ht="14.1" customHeight="1">
      <c r="A24" s="48" t="s">
        <v>307</v>
      </c>
      <c r="B24" s="79" t="s">
        <v>1025</v>
      </c>
      <c r="C24" s="57" t="s">
        <v>361</v>
      </c>
      <c r="D24" s="285"/>
      <c r="E24" s="286"/>
      <c r="F24" s="294"/>
      <c r="G24" s="286">
        <v>1</v>
      </c>
      <c r="H24" s="286"/>
    </row>
    <row r="25" spans="1:8" ht="14.1" customHeight="1">
      <c r="A25" s="939" t="s">
        <v>51</v>
      </c>
      <c r="B25" s="48">
        <v>48</v>
      </c>
      <c r="C25" s="57" t="s">
        <v>15</v>
      </c>
      <c r="D25" s="285"/>
      <c r="E25" s="288"/>
      <c r="F25" s="292"/>
      <c r="G25" s="288">
        <f>SUM(G24:G24)</f>
        <v>1</v>
      </c>
      <c r="H25" s="285"/>
    </row>
    <row r="26" spans="1:8" ht="14.1" customHeight="1">
      <c r="A26" s="939" t="s">
        <v>51</v>
      </c>
      <c r="B26" s="48">
        <v>13</v>
      </c>
      <c r="C26" s="57" t="s">
        <v>458</v>
      </c>
      <c r="D26" s="285"/>
      <c r="E26" s="288"/>
      <c r="F26" s="288"/>
      <c r="G26" s="288">
        <f>G25+G21</f>
        <v>2</v>
      </c>
      <c r="H26" s="285"/>
    </row>
    <row r="27" spans="1:8" ht="14.1" customHeight="1">
      <c r="A27" s="941" t="s">
        <v>51</v>
      </c>
      <c r="B27" s="78">
        <v>1E-3</v>
      </c>
      <c r="C27" s="55" t="s">
        <v>31</v>
      </c>
      <c r="D27" s="334"/>
      <c r="E27" s="366"/>
      <c r="F27" s="367"/>
      <c r="G27" s="366">
        <f>G26</f>
        <v>2</v>
      </c>
      <c r="H27" s="334"/>
    </row>
    <row r="28" spans="1:8" ht="14.4" customHeight="1">
      <c r="A28" s="941" t="s">
        <v>51</v>
      </c>
      <c r="B28" s="54">
        <v>2402</v>
      </c>
      <c r="C28" s="55" t="s">
        <v>457</v>
      </c>
      <c r="D28" s="59"/>
      <c r="E28" s="935"/>
      <c r="F28" s="935"/>
      <c r="G28" s="935">
        <f t="shared" ref="G28" si="0">G27</f>
        <v>2</v>
      </c>
      <c r="H28" s="47"/>
    </row>
    <row r="29" spans="1:8" ht="10.95" customHeight="1">
      <c r="A29" s="941"/>
      <c r="B29" s="54"/>
      <c r="C29" s="55"/>
      <c r="D29" s="59"/>
      <c r="E29" s="863"/>
      <c r="F29" s="863"/>
      <c r="G29" s="47"/>
      <c r="H29" s="47"/>
    </row>
    <row r="30" spans="1:8" ht="14.4" customHeight="1">
      <c r="A30" s="941" t="s">
        <v>56</v>
      </c>
      <c r="B30" s="54">
        <v>2406</v>
      </c>
      <c r="C30" s="55" t="s">
        <v>890</v>
      </c>
      <c r="D30" s="59"/>
      <c r="E30" s="742"/>
      <c r="F30" s="742"/>
      <c r="G30" s="59"/>
      <c r="H30" s="59"/>
    </row>
    <row r="31" spans="1:8" ht="14.4" customHeight="1">
      <c r="A31" s="941"/>
      <c r="B31" s="61">
        <v>1</v>
      </c>
      <c r="C31" s="1336" t="s">
        <v>210</v>
      </c>
      <c r="D31" s="285"/>
      <c r="E31" s="285"/>
      <c r="F31" s="287"/>
      <c r="G31" s="285"/>
      <c r="H31" s="285"/>
    </row>
    <row r="32" spans="1:8" ht="13.2" customHeight="1">
      <c r="B32" s="78">
        <v>1.0009999999999999</v>
      </c>
      <c r="C32" s="55" t="s">
        <v>31</v>
      </c>
      <c r="D32" s="285"/>
      <c r="E32" s="285"/>
      <c r="F32" s="287"/>
      <c r="G32" s="285"/>
      <c r="H32" s="285"/>
    </row>
    <row r="33" spans="1:8" ht="13.5" customHeight="1">
      <c r="B33" s="197">
        <v>0.6</v>
      </c>
      <c r="C33" s="57" t="s">
        <v>461</v>
      </c>
      <c r="D33" s="285"/>
      <c r="E33" s="328"/>
      <c r="F33" s="294"/>
      <c r="G33" s="286"/>
      <c r="H33" s="286"/>
    </row>
    <row r="34" spans="1:8" ht="13.95" customHeight="1">
      <c r="B34" s="79" t="s">
        <v>462</v>
      </c>
      <c r="C34" s="57" t="s">
        <v>101</v>
      </c>
      <c r="D34" s="295"/>
      <c r="E34" s="468"/>
      <c r="F34" s="931"/>
      <c r="G34" s="1109">
        <v>53000</v>
      </c>
      <c r="H34" s="943" t="s">
        <v>303</v>
      </c>
    </row>
    <row r="35" spans="1:8">
      <c r="A35" s="941" t="s">
        <v>51</v>
      </c>
      <c r="B35" s="958">
        <v>0.6</v>
      </c>
      <c r="C35" s="1336" t="s">
        <v>461</v>
      </c>
      <c r="D35" s="287"/>
      <c r="E35" s="286"/>
      <c r="F35" s="294"/>
      <c r="G35" s="286">
        <f>SUM(G34:G34)</f>
        <v>53000</v>
      </c>
      <c r="H35" s="286"/>
    </row>
    <row r="36" spans="1:8">
      <c r="A36" s="941" t="s">
        <v>51</v>
      </c>
      <c r="B36" s="78">
        <v>1.0009999999999999</v>
      </c>
      <c r="C36" s="55" t="s">
        <v>31</v>
      </c>
      <c r="D36" s="287"/>
      <c r="E36" s="288"/>
      <c r="F36" s="288"/>
      <c r="G36" s="288">
        <f t="shared" ref="G36" si="1">G35</f>
        <v>53000</v>
      </c>
      <c r="H36" s="285"/>
    </row>
    <row r="37" spans="1:8" ht="10.95" customHeight="1">
      <c r="A37" s="941"/>
      <c r="B37" s="956"/>
      <c r="C37" s="55"/>
      <c r="D37" s="295"/>
      <c r="E37" s="809"/>
      <c r="F37" s="809"/>
      <c r="G37" s="959"/>
      <c r="H37" s="45"/>
    </row>
    <row r="38" spans="1:8" ht="27.6" customHeight="1">
      <c r="A38" s="941"/>
      <c r="B38" s="957">
        <v>1.101</v>
      </c>
      <c r="C38" s="1344" t="s">
        <v>212</v>
      </c>
      <c r="D38" s="59"/>
      <c r="E38" s="863"/>
      <c r="F38" s="863"/>
      <c r="G38" s="47"/>
      <c r="H38" s="47"/>
    </row>
    <row r="39" spans="1:8" ht="14.4" customHeight="1">
      <c r="A39" s="941"/>
      <c r="B39" s="52">
        <v>11</v>
      </c>
      <c r="C39" s="1429" t="s">
        <v>891</v>
      </c>
      <c r="D39" s="59"/>
      <c r="E39" s="863"/>
      <c r="F39" s="863"/>
      <c r="G39" s="47"/>
      <c r="H39" s="47"/>
    </row>
    <row r="40" spans="1:8" ht="14.4" customHeight="1">
      <c r="A40" s="941"/>
      <c r="B40" s="52" t="s">
        <v>892</v>
      </c>
      <c r="C40" s="1616" t="s">
        <v>893</v>
      </c>
      <c r="D40" s="285"/>
      <c r="E40" s="365"/>
      <c r="F40" s="290"/>
      <c r="G40" s="291">
        <v>1970</v>
      </c>
      <c r="H40" s="287"/>
    </row>
    <row r="41" spans="1:8" ht="14.4" customHeight="1">
      <c r="A41" s="944" t="s">
        <v>51</v>
      </c>
      <c r="B41" s="198">
        <v>11</v>
      </c>
      <c r="C41" s="225" t="s">
        <v>891</v>
      </c>
      <c r="D41" s="365"/>
      <c r="E41" s="365"/>
      <c r="F41" s="331"/>
      <c r="G41" s="365">
        <f>SUM(G40:G40)</f>
        <v>1970</v>
      </c>
      <c r="H41" s="334"/>
    </row>
    <row r="42" spans="1:8">
      <c r="A42" s="941"/>
      <c r="B42" s="52"/>
      <c r="C42" s="1495"/>
      <c r="D42" s="45"/>
      <c r="E42" s="742"/>
      <c r="F42" s="805"/>
      <c r="G42" s="45"/>
      <c r="H42" s="45"/>
    </row>
    <row r="43" spans="1:8" ht="28.2" customHeight="1">
      <c r="A43" s="941"/>
      <c r="B43" s="52">
        <v>12</v>
      </c>
      <c r="C43" s="1429" t="s">
        <v>465</v>
      </c>
      <c r="D43" s="45"/>
      <c r="E43" s="742"/>
      <c r="F43" s="805"/>
      <c r="G43" s="45"/>
      <c r="H43" s="45"/>
    </row>
    <row r="44" spans="1:8" ht="14.4" customHeight="1">
      <c r="A44" s="941"/>
      <c r="B44" s="52">
        <v>67</v>
      </c>
      <c r="C44" s="1429" t="s">
        <v>466</v>
      </c>
      <c r="D44" s="287"/>
      <c r="E44" s="334"/>
      <c r="F44" s="287"/>
      <c r="G44" s="285"/>
      <c r="H44" s="285"/>
    </row>
    <row r="45" spans="1:8" ht="26.4">
      <c r="A45" s="941"/>
      <c r="B45" s="46" t="s">
        <v>894</v>
      </c>
      <c r="C45" s="1352" t="s">
        <v>895</v>
      </c>
      <c r="D45" s="45"/>
      <c r="E45" s="468"/>
      <c r="F45" s="1110"/>
      <c r="G45" s="1109">
        <v>790</v>
      </c>
      <c r="H45" s="961"/>
    </row>
    <row r="46" spans="1:8" ht="14.4" customHeight="1">
      <c r="A46" s="941" t="s">
        <v>51</v>
      </c>
      <c r="B46" s="52">
        <v>67</v>
      </c>
      <c r="C46" s="1336" t="s">
        <v>466</v>
      </c>
      <c r="D46" s="287"/>
      <c r="E46" s="365"/>
      <c r="F46" s="291"/>
      <c r="G46" s="291">
        <f>SUM(G45:G45)</f>
        <v>790</v>
      </c>
      <c r="H46" s="285"/>
    </row>
    <row r="47" spans="1:8" ht="28.2" customHeight="1">
      <c r="A47" s="941" t="s">
        <v>51</v>
      </c>
      <c r="B47" s="52">
        <v>12</v>
      </c>
      <c r="C47" s="1336" t="s">
        <v>465</v>
      </c>
      <c r="D47" s="45"/>
      <c r="E47" s="468"/>
      <c r="F47" s="1110"/>
      <c r="G47" s="1109">
        <f>G46</f>
        <v>790</v>
      </c>
      <c r="H47" s="962"/>
    </row>
    <row r="48" spans="1:8" ht="14.4" customHeight="1">
      <c r="B48" s="960"/>
      <c r="C48" s="55"/>
      <c r="D48" s="45"/>
      <c r="E48" s="742"/>
      <c r="F48" s="805"/>
      <c r="G48" s="962"/>
      <c r="H48" s="962"/>
    </row>
    <row r="49" spans="1:8" ht="14.4" customHeight="1">
      <c r="B49" s="48">
        <v>66</v>
      </c>
      <c r="C49" s="57" t="s">
        <v>213</v>
      </c>
      <c r="D49" s="287"/>
      <c r="E49" s="334"/>
      <c r="F49" s="287"/>
      <c r="G49" s="285"/>
      <c r="H49" s="285"/>
    </row>
    <row r="50" spans="1:8" ht="14.4" customHeight="1">
      <c r="A50" s="941"/>
      <c r="B50" s="52">
        <v>44</v>
      </c>
      <c r="C50" s="1336" t="s">
        <v>59</v>
      </c>
      <c r="D50" s="45"/>
      <c r="E50" s="863"/>
      <c r="F50" s="805"/>
      <c r="G50" s="961"/>
      <c r="H50" s="961"/>
    </row>
    <row r="51" spans="1:8" s="1355" customFormat="1" ht="28.95" customHeight="1">
      <c r="A51" s="52" t="s">
        <v>307</v>
      </c>
      <c r="B51" s="46" t="s">
        <v>924</v>
      </c>
      <c r="C51" s="1616" t="s">
        <v>1026</v>
      </c>
      <c r="D51" s="285"/>
      <c r="E51" s="291"/>
      <c r="F51" s="290"/>
      <c r="G51" s="291">
        <v>10676</v>
      </c>
      <c r="H51" s="285"/>
    </row>
    <row r="52" spans="1:8" ht="12.6" customHeight="1">
      <c r="A52" s="941" t="s">
        <v>51</v>
      </c>
      <c r="B52" s="52">
        <v>44</v>
      </c>
      <c r="C52" s="1336" t="s">
        <v>59</v>
      </c>
      <c r="D52" s="45"/>
      <c r="E52" s="1110"/>
      <c r="F52" s="1110"/>
      <c r="G52" s="1110">
        <f>SUM(G51:G51)</f>
        <v>10676</v>
      </c>
      <c r="H52" s="45"/>
    </row>
    <row r="53" spans="1:8">
      <c r="A53" s="941" t="s">
        <v>51</v>
      </c>
      <c r="B53" s="52">
        <v>66</v>
      </c>
      <c r="C53" s="1336" t="s">
        <v>213</v>
      </c>
      <c r="D53" s="59"/>
      <c r="E53" s="927"/>
      <c r="F53" s="927"/>
      <c r="G53" s="927">
        <f t="shared" ref="G53" si="2">G52</f>
        <v>10676</v>
      </c>
      <c r="H53" s="59"/>
    </row>
    <row r="54" spans="1:8" ht="27.6" customHeight="1">
      <c r="A54" s="941" t="s">
        <v>51</v>
      </c>
      <c r="B54" s="957">
        <v>1.101</v>
      </c>
      <c r="C54" s="55" t="s">
        <v>212</v>
      </c>
      <c r="D54" s="59"/>
      <c r="E54" s="935"/>
      <c r="F54" s="1093"/>
      <c r="G54" s="1092">
        <f>G53+G47+G41</f>
        <v>13436</v>
      </c>
      <c r="H54" s="59"/>
    </row>
    <row r="55" spans="1:8" ht="14.4" customHeight="1">
      <c r="A55" s="941" t="s">
        <v>51</v>
      </c>
      <c r="B55" s="61">
        <v>1</v>
      </c>
      <c r="C55" s="1336" t="s">
        <v>210</v>
      </c>
      <c r="D55" s="285"/>
      <c r="E55" s="288"/>
      <c r="F55" s="288"/>
      <c r="G55" s="288">
        <f t="shared" ref="G55" si="3">G54+G36</f>
        <v>66436</v>
      </c>
      <c r="H55" s="285"/>
    </row>
    <row r="56" spans="1:8" ht="14.4" customHeight="1">
      <c r="A56" s="941"/>
      <c r="B56" s="61"/>
      <c r="C56" s="1336"/>
      <c r="D56" s="45"/>
      <c r="E56" s="742"/>
      <c r="F56" s="805"/>
      <c r="G56" s="45"/>
      <c r="H56" s="45"/>
    </row>
    <row r="57" spans="1:8" ht="13.2" customHeight="1">
      <c r="A57" s="941"/>
      <c r="B57" s="61">
        <v>2</v>
      </c>
      <c r="C57" s="1336" t="s">
        <v>24</v>
      </c>
      <c r="D57" s="59"/>
      <c r="E57" s="863"/>
      <c r="F57" s="863"/>
      <c r="G57" s="47"/>
      <c r="H57" s="47"/>
    </row>
    <row r="58" spans="1:8" ht="13.2" customHeight="1">
      <c r="A58" s="941"/>
      <c r="B58" s="957">
        <v>2.11</v>
      </c>
      <c r="C58" s="55" t="s">
        <v>896</v>
      </c>
      <c r="D58" s="287"/>
      <c r="E58" s="334"/>
      <c r="F58" s="287"/>
      <c r="G58" s="285"/>
      <c r="H58" s="285"/>
    </row>
    <row r="59" spans="1:8" ht="14.4" customHeight="1">
      <c r="A59" s="941"/>
      <c r="B59" s="920">
        <v>13</v>
      </c>
      <c r="C59" s="1336" t="s">
        <v>897</v>
      </c>
      <c r="D59" s="45"/>
      <c r="E59" s="805"/>
      <c r="F59" s="805"/>
      <c r="G59" s="45"/>
      <c r="H59" s="45"/>
    </row>
    <row r="60" spans="1:8" ht="14.4" customHeight="1">
      <c r="A60" s="941"/>
      <c r="B60" s="940">
        <v>45</v>
      </c>
      <c r="C60" s="1336" t="s">
        <v>12</v>
      </c>
      <c r="D60" s="45"/>
      <c r="E60" s="805"/>
      <c r="F60" s="805"/>
      <c r="G60" s="45"/>
      <c r="H60" s="45"/>
    </row>
    <row r="61" spans="1:8" ht="26.4">
      <c r="A61" s="941"/>
      <c r="B61" s="46" t="s">
        <v>898</v>
      </c>
      <c r="C61" s="1336" t="s">
        <v>899</v>
      </c>
      <c r="D61" s="285"/>
      <c r="E61" s="285"/>
      <c r="F61" s="287"/>
      <c r="G61" s="285">
        <v>683</v>
      </c>
      <c r="H61" s="285"/>
    </row>
    <row r="62" spans="1:8" ht="28.2" customHeight="1">
      <c r="A62" s="941"/>
      <c r="B62" s="46" t="s">
        <v>900</v>
      </c>
      <c r="C62" s="1621" t="s">
        <v>905</v>
      </c>
      <c r="D62" s="285"/>
      <c r="E62" s="291"/>
      <c r="F62" s="290"/>
      <c r="G62" s="291">
        <v>453</v>
      </c>
      <c r="H62" s="285"/>
    </row>
    <row r="63" spans="1:8" ht="14.4" customHeight="1">
      <c r="A63" s="941" t="s">
        <v>51</v>
      </c>
      <c r="B63" s="920">
        <v>45</v>
      </c>
      <c r="C63" s="1336" t="s">
        <v>12</v>
      </c>
      <c r="D63" s="285"/>
      <c r="E63" s="288"/>
      <c r="F63" s="292"/>
      <c r="G63" s="288">
        <f>SUM(G61:G62)</f>
        <v>1136</v>
      </c>
      <c r="H63" s="285"/>
    </row>
    <row r="64" spans="1:8">
      <c r="A64" s="941"/>
      <c r="B64" s="46"/>
      <c r="C64" s="1336"/>
      <c r="D64" s="45"/>
      <c r="E64" s="805"/>
      <c r="F64" s="805"/>
      <c r="G64" s="45"/>
      <c r="H64" s="45"/>
    </row>
    <row r="65" spans="1:9" ht="14.4" customHeight="1">
      <c r="A65" s="941"/>
      <c r="B65" s="920">
        <v>46</v>
      </c>
      <c r="C65" s="1336" t="s">
        <v>13</v>
      </c>
      <c r="D65" s="45"/>
      <c r="E65" s="805"/>
      <c r="F65" s="805"/>
      <c r="G65" s="45"/>
      <c r="H65" s="45"/>
    </row>
    <row r="66" spans="1:9" ht="26.4">
      <c r="A66" s="52" t="s">
        <v>307</v>
      </c>
      <c r="B66" s="46" t="s">
        <v>922</v>
      </c>
      <c r="C66" s="1352" t="s">
        <v>923</v>
      </c>
      <c r="D66" s="285"/>
      <c r="E66" s="291"/>
      <c r="F66" s="290"/>
      <c r="G66" s="291">
        <v>271</v>
      </c>
      <c r="H66" s="285"/>
    </row>
    <row r="67" spans="1:9" ht="14.4" customHeight="1">
      <c r="A67" s="941" t="s">
        <v>51</v>
      </c>
      <c r="B67" s="920">
        <v>46</v>
      </c>
      <c r="C67" s="1336" t="s">
        <v>13</v>
      </c>
      <c r="D67" s="287"/>
      <c r="E67" s="288"/>
      <c r="F67" s="288"/>
      <c r="G67" s="288">
        <f t="shared" ref="G67" si="4">SUM(G66:G66)</f>
        <v>271</v>
      </c>
      <c r="H67" s="285"/>
    </row>
    <row r="68" spans="1:9" ht="14.4" customHeight="1">
      <c r="A68" s="941" t="s">
        <v>51</v>
      </c>
      <c r="B68" s="920">
        <v>13</v>
      </c>
      <c r="C68" s="1495" t="s">
        <v>897</v>
      </c>
      <c r="D68" s="287"/>
      <c r="E68" s="285"/>
      <c r="F68" s="285"/>
      <c r="G68" s="285">
        <f t="shared" ref="G68" si="5">G67+G63</f>
        <v>1407</v>
      </c>
      <c r="H68" s="285"/>
    </row>
    <row r="69" spans="1:9" ht="14.4" customHeight="1">
      <c r="A69" s="941" t="s">
        <v>51</v>
      </c>
      <c r="B69" s="957">
        <v>2.11</v>
      </c>
      <c r="C69" s="55" t="s">
        <v>896</v>
      </c>
      <c r="D69" s="287"/>
      <c r="E69" s="288"/>
      <c r="F69" s="288"/>
      <c r="G69" s="288">
        <f t="shared" ref="G69:G70" si="6">G68</f>
        <v>1407</v>
      </c>
      <c r="H69" s="285"/>
    </row>
    <row r="70" spans="1:9" ht="14.25" customHeight="1">
      <c r="A70" s="941" t="s">
        <v>51</v>
      </c>
      <c r="B70" s="61">
        <v>2</v>
      </c>
      <c r="C70" s="1336" t="s">
        <v>901</v>
      </c>
      <c r="D70" s="285"/>
      <c r="E70" s="291"/>
      <c r="F70" s="291"/>
      <c r="G70" s="291">
        <f t="shared" si="6"/>
        <v>1407</v>
      </c>
      <c r="H70" s="285"/>
    </row>
    <row r="71" spans="1:9" ht="14.4" customHeight="1">
      <c r="A71" s="944" t="s">
        <v>51</v>
      </c>
      <c r="B71" s="202">
        <v>2406</v>
      </c>
      <c r="C71" s="60" t="s">
        <v>890</v>
      </c>
      <c r="D71" s="290"/>
      <c r="E71" s="288"/>
      <c r="F71" s="288"/>
      <c r="G71" s="288">
        <f t="shared" ref="G71" si="7">G70+G55</f>
        <v>67843</v>
      </c>
      <c r="H71" s="285"/>
    </row>
    <row r="72" spans="1:9" ht="14.4" customHeight="1">
      <c r="A72" s="941"/>
      <c r="B72" s="54"/>
      <c r="C72" s="1336"/>
      <c r="D72" s="285"/>
      <c r="E72" s="285"/>
      <c r="F72" s="287"/>
      <c r="G72" s="285"/>
      <c r="H72" s="285"/>
    </row>
    <row r="73" spans="1:9">
      <c r="A73" s="941" t="s">
        <v>56</v>
      </c>
      <c r="B73" s="54">
        <v>3435</v>
      </c>
      <c r="C73" s="55" t="s">
        <v>180</v>
      </c>
      <c r="D73" s="45"/>
      <c r="E73" s="805"/>
      <c r="F73" s="805"/>
      <c r="G73" s="45"/>
      <c r="H73" s="45"/>
    </row>
    <row r="74" spans="1:9" ht="26.4">
      <c r="A74" s="941"/>
      <c r="B74" s="61">
        <v>3</v>
      </c>
      <c r="C74" s="1336" t="s">
        <v>902</v>
      </c>
      <c r="D74" s="45"/>
      <c r="E74" s="805"/>
      <c r="F74" s="805"/>
      <c r="G74" s="45"/>
      <c r="H74" s="45"/>
    </row>
    <row r="75" spans="1:9" s="66" customFormat="1">
      <c r="A75" s="941"/>
      <c r="B75" s="957">
        <v>3.101</v>
      </c>
      <c r="C75" s="55" t="s">
        <v>181</v>
      </c>
      <c r="D75" s="45"/>
      <c r="E75" s="45"/>
      <c r="F75" s="1274"/>
      <c r="G75" s="45"/>
      <c r="H75" s="45"/>
    </row>
    <row r="76" spans="1:9" s="66" customFormat="1" ht="26.4">
      <c r="A76" s="941"/>
      <c r="B76" s="52">
        <v>12</v>
      </c>
      <c r="C76" s="1336" t="s">
        <v>465</v>
      </c>
      <c r="D76" s="921"/>
      <c r="E76" s="56"/>
      <c r="F76" s="56"/>
      <c r="G76" s="56"/>
      <c r="H76" s="56"/>
      <c r="I76" s="7"/>
    </row>
    <row r="77" spans="1:9" s="66" customFormat="1" ht="26.4">
      <c r="A77" s="941"/>
      <c r="B77" s="963" t="s">
        <v>903</v>
      </c>
      <c r="C77" s="964" t="s">
        <v>904</v>
      </c>
      <c r="D77" s="56"/>
      <c r="E77" s="1378"/>
      <c r="F77" s="1378"/>
      <c r="G77" s="1378">
        <v>657</v>
      </c>
      <c r="H77" s="8"/>
      <c r="I77" s="7"/>
    </row>
    <row r="78" spans="1:9" s="66" customFormat="1" ht="26.4">
      <c r="A78" s="941" t="s">
        <v>51</v>
      </c>
      <c r="B78" s="52">
        <v>12</v>
      </c>
      <c r="C78" s="1429" t="s">
        <v>465</v>
      </c>
      <c r="D78" s="755"/>
      <c r="E78" s="1377"/>
      <c r="F78" s="1377"/>
      <c r="G78" s="1377">
        <f>SUM(G77:G77)</f>
        <v>657</v>
      </c>
      <c r="I78" s="7"/>
    </row>
    <row r="79" spans="1:9" s="66" customFormat="1">
      <c r="A79" s="941" t="s">
        <v>51</v>
      </c>
      <c r="B79" s="957">
        <v>3.101</v>
      </c>
      <c r="C79" s="55" t="s">
        <v>181</v>
      </c>
      <c r="D79" s="56"/>
      <c r="E79" s="1378"/>
      <c r="F79" s="1378"/>
      <c r="G79" s="1378">
        <f t="shared" ref="G79:G81" si="8">G78</f>
        <v>657</v>
      </c>
      <c r="H79" s="8"/>
      <c r="I79" s="7"/>
    </row>
    <row r="80" spans="1:9" s="66" customFormat="1" ht="26.4">
      <c r="A80" s="941" t="s">
        <v>51</v>
      </c>
      <c r="B80" s="61">
        <v>3</v>
      </c>
      <c r="C80" s="1336" t="s">
        <v>902</v>
      </c>
      <c r="D80" s="56"/>
      <c r="E80" s="1379"/>
      <c r="F80" s="1379"/>
      <c r="G80" s="1379">
        <f t="shared" si="8"/>
        <v>657</v>
      </c>
      <c r="H80" s="8"/>
      <c r="I80" s="7"/>
    </row>
    <row r="81" spans="1:9" s="8" customFormat="1">
      <c r="A81" s="941" t="s">
        <v>51</v>
      </c>
      <c r="B81" s="54">
        <v>3435</v>
      </c>
      <c r="C81" s="55" t="s">
        <v>180</v>
      </c>
      <c r="D81" s="1378"/>
      <c r="E81" s="1378"/>
      <c r="F81" s="1378"/>
      <c r="G81" s="1378">
        <f t="shared" si="8"/>
        <v>657</v>
      </c>
      <c r="H81" s="7"/>
      <c r="I81" s="7"/>
    </row>
    <row r="82" spans="1:9">
      <c r="A82" s="945" t="s">
        <v>51</v>
      </c>
      <c r="B82" s="63"/>
      <c r="C82" s="64" t="s">
        <v>55</v>
      </c>
      <c r="D82" s="1379"/>
      <c r="E82" s="1379"/>
      <c r="F82" s="1379"/>
      <c r="G82" s="1379">
        <f t="shared" ref="G82" si="9">G71+G28+G81</f>
        <v>68502</v>
      </c>
    </row>
    <row r="83" spans="1:9">
      <c r="A83" s="945" t="s">
        <v>51</v>
      </c>
      <c r="B83" s="63"/>
      <c r="C83" s="64" t="s">
        <v>52</v>
      </c>
      <c r="D83" s="1379"/>
      <c r="E83" s="1379"/>
      <c r="F83" s="1379"/>
      <c r="G83" s="1379">
        <f t="shared" ref="G83" si="10">G82</f>
        <v>68502</v>
      </c>
    </row>
    <row r="84" spans="1:9">
      <c r="A84" s="48" t="s">
        <v>962</v>
      </c>
      <c r="B84" s="1431" t="s">
        <v>963</v>
      </c>
    </row>
    <row r="85" spans="1:9">
      <c r="A85" s="168" t="s">
        <v>304</v>
      </c>
    </row>
    <row r="86" spans="1:9" ht="28.95" customHeight="1">
      <c r="A86" s="1543" t="s">
        <v>303</v>
      </c>
      <c r="B86" s="1692" t="s">
        <v>1027</v>
      </c>
      <c r="C86" s="1692"/>
      <c r="D86" s="1692"/>
      <c r="E86" s="1692"/>
      <c r="F86" s="1692"/>
      <c r="G86" s="1692"/>
    </row>
    <row r="90" spans="1:9" s="70" customFormat="1">
      <c r="A90" s="941"/>
      <c r="B90" s="52"/>
      <c r="D90" s="56"/>
      <c r="E90" s="56"/>
    </row>
    <row r="91" spans="1:9" s="70" customFormat="1">
      <c r="A91" s="941"/>
      <c r="B91" s="52"/>
      <c r="D91" s="1345"/>
      <c r="E91" s="613"/>
      <c r="F91" s="1345"/>
      <c r="G91" s="613"/>
    </row>
    <row r="92" spans="1:9" s="70" customFormat="1">
      <c r="A92" s="941"/>
      <c r="B92" s="52"/>
      <c r="D92" s="56"/>
      <c r="E92" s="56"/>
    </row>
    <row r="93" spans="1:9" s="70" customFormat="1">
      <c r="A93" s="941"/>
      <c r="B93" s="52"/>
      <c r="D93" s="56"/>
      <c r="E93" s="56"/>
    </row>
    <row r="94" spans="1:9" s="70" customFormat="1">
      <c r="A94" s="941"/>
      <c r="B94" s="52"/>
      <c r="D94" s="56"/>
      <c r="E94" s="56"/>
    </row>
  </sheetData>
  <autoFilter ref="A14:I88"/>
  <mergeCells count="8">
    <mergeCell ref="B86:G86"/>
    <mergeCell ref="A2:G2"/>
    <mergeCell ref="A1:G1"/>
    <mergeCell ref="A3:G3"/>
    <mergeCell ref="B4:G4"/>
    <mergeCell ref="B13:G13"/>
    <mergeCell ref="D12:E12"/>
    <mergeCell ref="F12:G12"/>
  </mergeCells>
  <printOptions horizontalCentered="1"/>
  <pageMargins left="0.98425196850393704" right="0.98425196850393704" top="0.78740157480314965" bottom="3.9370078740157481" header="0.51181102362204722" footer="3.3464566929133861"/>
  <pageSetup paperSize="9" scale="93" firstPageNumber="13" orientation="portrait" blackAndWhite="1" useFirstPageNumber="1" r:id="rId1"/>
  <headerFooter alignWithMargins="0">
    <oddHeader xml:space="preserve">&amp;C   </oddHeader>
    <oddFooter>&amp;C&amp;"Times New Roman,Bold"&amp;P</oddFooter>
  </headerFooter>
  <rowBreaks count="2" manualBreakCount="2">
    <brk id="41" max="7" man="1"/>
    <brk id="71" max="7"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39</vt:i4>
      </vt:variant>
      <vt:variant>
        <vt:lpstr>Named Ranges</vt:lpstr>
      </vt:variant>
      <vt:variant>
        <vt:i4>184</vt:i4>
      </vt:variant>
    </vt:vector>
  </HeadingPairs>
  <TitlesOfParts>
    <vt:vector size="223" baseType="lpstr">
      <vt:lpstr>dem1</vt:lpstr>
      <vt:lpstr>dem2</vt:lpstr>
      <vt:lpstr>dem3</vt:lpstr>
      <vt:lpstr>dem5</vt:lpstr>
      <vt:lpstr>dem6</vt:lpstr>
      <vt:lpstr>dem7</vt:lpstr>
      <vt:lpstr>dem9</vt:lpstr>
      <vt:lpstr>dem11</vt:lpstr>
      <vt:lpstr>dem12</vt:lpstr>
      <vt:lpstr>dem13</vt:lpstr>
      <vt:lpstr>dem14</vt:lpstr>
      <vt:lpstr>dem15</vt:lpstr>
      <vt:lpstr>dem16</vt:lpstr>
      <vt:lpstr>dem17</vt:lpstr>
      <vt:lpstr>dem18</vt:lpstr>
      <vt:lpstr>dem19</vt:lpstr>
      <vt:lpstr>dem20</vt:lpstr>
      <vt:lpstr>dem21</vt:lpstr>
      <vt:lpstr>dem22</vt:lpstr>
      <vt:lpstr>dem26</vt:lpstr>
      <vt:lpstr>dem27</vt:lpstr>
      <vt:lpstr>dem28</vt:lpstr>
      <vt:lpstr>dem29</vt:lpstr>
      <vt:lpstr>dem30</vt:lpstr>
      <vt:lpstr>dem31</vt:lpstr>
      <vt:lpstr>dem32</vt:lpstr>
      <vt:lpstr>dem33</vt:lpstr>
      <vt:lpstr>dem34</vt:lpstr>
      <vt:lpstr>Dem35</vt:lpstr>
      <vt:lpstr>dem36</vt:lpstr>
      <vt:lpstr>dem37</vt:lpstr>
      <vt:lpstr>dem38</vt:lpstr>
      <vt:lpstr>dem39</vt:lpstr>
      <vt:lpstr>dem40</vt:lpstr>
      <vt:lpstr>dem40A</vt:lpstr>
      <vt:lpstr>dem41</vt:lpstr>
      <vt:lpstr>dem42</vt:lpstr>
      <vt:lpstr>dem43</vt:lpstr>
      <vt:lpstr>dem47</vt:lpstr>
      <vt:lpstr>'dem5'!culturerevenue</vt:lpstr>
      <vt:lpstr>'dem6'!ecclesiastical</vt:lpstr>
      <vt:lpstr>'dem42'!educationrevenue</vt:lpstr>
      <vt:lpstr>'dem43'!educationrevenue</vt:lpstr>
      <vt:lpstr>'dem47'!educationrevenue</vt:lpstr>
      <vt:lpstr>non_plan</vt:lpstr>
      <vt:lpstr>'dem40'!np</vt:lpstr>
      <vt:lpstr>'dem1'!Print_Area</vt:lpstr>
      <vt:lpstr>'dem11'!Print_Area</vt:lpstr>
      <vt:lpstr>'dem12'!Print_Area</vt:lpstr>
      <vt:lpstr>'dem13'!Print_Area</vt:lpstr>
      <vt:lpstr>'dem14'!Print_Area</vt:lpstr>
      <vt:lpstr>'dem15'!Print_Area</vt:lpstr>
      <vt:lpstr>'dem16'!Print_Area</vt:lpstr>
      <vt:lpstr>'dem17'!Print_Area</vt:lpstr>
      <vt:lpstr>'dem18'!Print_Area</vt:lpstr>
      <vt:lpstr>'dem19'!Print_Area</vt:lpstr>
      <vt:lpstr>'dem2'!Print_Area</vt:lpstr>
      <vt:lpstr>'dem20'!Print_Area</vt:lpstr>
      <vt:lpstr>'dem21'!Print_Area</vt:lpstr>
      <vt:lpstr>'dem22'!Print_Area</vt:lpstr>
      <vt:lpstr>'dem26'!Print_Area</vt:lpstr>
      <vt:lpstr>'dem27'!Print_Area</vt:lpstr>
      <vt:lpstr>'dem28'!Print_Area</vt:lpstr>
      <vt:lpstr>'dem29'!Print_Area</vt:lpstr>
      <vt:lpstr>'dem3'!Print_Area</vt:lpstr>
      <vt:lpstr>'dem30'!Print_Area</vt:lpstr>
      <vt:lpstr>'dem31'!Print_Area</vt:lpstr>
      <vt:lpstr>'dem32'!Print_Area</vt:lpstr>
      <vt:lpstr>'dem33'!Print_Area</vt:lpstr>
      <vt:lpstr>'dem34'!Print_Area</vt:lpstr>
      <vt:lpstr>'Dem35'!Print_Area</vt:lpstr>
      <vt:lpstr>'dem36'!Print_Area</vt:lpstr>
      <vt:lpstr>'dem37'!Print_Area</vt:lpstr>
      <vt:lpstr>'dem38'!Print_Area</vt:lpstr>
      <vt:lpstr>'dem39'!Print_Area</vt:lpstr>
      <vt:lpstr>'dem40'!Print_Area</vt:lpstr>
      <vt:lpstr>dem40A!Print_Area</vt:lpstr>
      <vt:lpstr>'dem41'!Print_Area</vt:lpstr>
      <vt:lpstr>'dem42'!Print_Area</vt:lpstr>
      <vt:lpstr>'dem43'!Print_Area</vt:lpstr>
      <vt:lpstr>'dem47'!Print_Area</vt:lpstr>
      <vt:lpstr>'dem5'!Print_Area</vt:lpstr>
      <vt:lpstr>'dem6'!Print_Area</vt:lpstr>
      <vt:lpstr>'dem7'!Print_Area</vt:lpstr>
      <vt:lpstr>'dem9'!Print_Area</vt:lpstr>
      <vt:lpstr>'dem1'!Print_Titles</vt:lpstr>
      <vt:lpstr>'dem11'!Print_Titles</vt:lpstr>
      <vt:lpstr>'dem12'!Print_Titles</vt:lpstr>
      <vt:lpstr>'dem13'!Print_Titles</vt:lpstr>
      <vt:lpstr>'dem14'!Print_Titles</vt:lpstr>
      <vt:lpstr>'dem15'!Print_Titles</vt:lpstr>
      <vt:lpstr>'dem16'!Print_Titles</vt:lpstr>
      <vt:lpstr>'dem17'!Print_Titles</vt:lpstr>
      <vt:lpstr>'dem18'!Print_Titles</vt:lpstr>
      <vt:lpstr>'dem19'!Print_Titles</vt:lpstr>
      <vt:lpstr>'dem2'!Print_Titles</vt:lpstr>
      <vt:lpstr>'dem20'!Print_Titles</vt:lpstr>
      <vt:lpstr>'dem21'!Print_Titles</vt:lpstr>
      <vt:lpstr>'dem22'!Print_Titles</vt:lpstr>
      <vt:lpstr>'dem26'!Print_Titles</vt:lpstr>
      <vt:lpstr>'dem27'!Print_Titles</vt:lpstr>
      <vt:lpstr>'dem28'!Print_Titles</vt:lpstr>
      <vt:lpstr>'dem29'!Print_Titles</vt:lpstr>
      <vt:lpstr>'dem3'!Print_Titles</vt:lpstr>
      <vt:lpstr>'dem30'!Print_Titles</vt:lpstr>
      <vt:lpstr>'dem31'!Print_Titles</vt:lpstr>
      <vt:lpstr>'dem32'!Print_Titles</vt:lpstr>
      <vt:lpstr>'dem33'!Print_Titles</vt:lpstr>
      <vt:lpstr>'dem34'!Print_Titles</vt:lpstr>
      <vt:lpstr>'Dem35'!Print_Titles</vt:lpstr>
      <vt:lpstr>'dem36'!Print_Titles</vt:lpstr>
      <vt:lpstr>'dem37'!Print_Titles</vt:lpstr>
      <vt:lpstr>'dem38'!Print_Titles</vt:lpstr>
      <vt:lpstr>'dem39'!Print_Titles</vt:lpstr>
      <vt:lpstr>'dem40'!Print_Titles</vt:lpstr>
      <vt:lpstr>dem40A!Print_Titles</vt:lpstr>
      <vt:lpstr>'dem41'!Print_Titles</vt:lpstr>
      <vt:lpstr>'dem42'!Print_Titles</vt:lpstr>
      <vt:lpstr>'dem43'!Print_Titles</vt:lpstr>
      <vt:lpstr>'dem47'!Print_Titles</vt:lpstr>
      <vt:lpstr>'dem5'!Print_Titles</vt:lpstr>
      <vt:lpstr>'dem6'!Print_Titles</vt:lpstr>
      <vt:lpstr>'dem7'!Print_Titles</vt:lpstr>
      <vt:lpstr>'dem9'!Print_Titles</vt:lpstr>
      <vt:lpstr>'dem1'!revise</vt:lpstr>
      <vt:lpstr>'dem11'!revise</vt:lpstr>
      <vt:lpstr>'dem13'!revise</vt:lpstr>
      <vt:lpstr>'dem14'!revise</vt:lpstr>
      <vt:lpstr>'dem15'!revise</vt:lpstr>
      <vt:lpstr>'dem16'!revise</vt:lpstr>
      <vt:lpstr>'dem17'!revise</vt:lpstr>
      <vt:lpstr>'dem18'!revise</vt:lpstr>
      <vt:lpstr>'dem19'!revise</vt:lpstr>
      <vt:lpstr>'dem2'!revise</vt:lpstr>
      <vt:lpstr>'dem20'!revise</vt:lpstr>
      <vt:lpstr>'dem21'!revise</vt:lpstr>
      <vt:lpstr>'dem22'!revise</vt:lpstr>
      <vt:lpstr>'dem26'!revise</vt:lpstr>
      <vt:lpstr>'dem27'!revise</vt:lpstr>
      <vt:lpstr>'dem28'!revise</vt:lpstr>
      <vt:lpstr>'dem29'!revise</vt:lpstr>
      <vt:lpstr>'dem3'!revise</vt:lpstr>
      <vt:lpstr>'dem30'!revise</vt:lpstr>
      <vt:lpstr>'dem31'!revise</vt:lpstr>
      <vt:lpstr>'dem32'!revise</vt:lpstr>
      <vt:lpstr>'dem33'!revise</vt:lpstr>
      <vt:lpstr>'dem34'!revise</vt:lpstr>
      <vt:lpstr>'Dem35'!revise</vt:lpstr>
      <vt:lpstr>'dem36'!revise</vt:lpstr>
      <vt:lpstr>'dem37'!revise</vt:lpstr>
      <vt:lpstr>'dem38'!revise</vt:lpstr>
      <vt:lpstr>'dem39'!revise</vt:lpstr>
      <vt:lpstr>'dem40'!revise</vt:lpstr>
      <vt:lpstr>dem40A!revise</vt:lpstr>
      <vt:lpstr>'dem41'!revise</vt:lpstr>
      <vt:lpstr>'dem42'!revise</vt:lpstr>
      <vt:lpstr>'dem43'!revise</vt:lpstr>
      <vt:lpstr>'dem5'!revise</vt:lpstr>
      <vt:lpstr>'dem6'!revise</vt:lpstr>
      <vt:lpstr>'dem7'!revise</vt:lpstr>
      <vt:lpstr>'dem9'!revise</vt:lpstr>
      <vt:lpstr>revise</vt:lpstr>
      <vt:lpstr>'dem1'!summary</vt:lpstr>
      <vt:lpstr>'dem11'!summary</vt:lpstr>
      <vt:lpstr>'dem13'!summary</vt:lpstr>
      <vt:lpstr>'dem14'!summary</vt:lpstr>
      <vt:lpstr>'dem15'!summary</vt:lpstr>
      <vt:lpstr>'dem16'!summary</vt:lpstr>
      <vt:lpstr>'dem17'!summary</vt:lpstr>
      <vt:lpstr>'dem18'!summary</vt:lpstr>
      <vt:lpstr>'dem19'!summary</vt:lpstr>
      <vt:lpstr>'dem20'!summary</vt:lpstr>
      <vt:lpstr>'dem21'!summary</vt:lpstr>
      <vt:lpstr>'dem22'!summary</vt:lpstr>
      <vt:lpstr>'dem26'!summary</vt:lpstr>
      <vt:lpstr>'dem27'!summary</vt:lpstr>
      <vt:lpstr>'dem28'!summary</vt:lpstr>
      <vt:lpstr>'dem29'!summary</vt:lpstr>
      <vt:lpstr>'dem3'!summary</vt:lpstr>
      <vt:lpstr>'dem30'!summary</vt:lpstr>
      <vt:lpstr>'dem31'!summary</vt:lpstr>
      <vt:lpstr>'dem32'!summary</vt:lpstr>
      <vt:lpstr>'dem33'!summary</vt:lpstr>
      <vt:lpstr>'dem34'!summary</vt:lpstr>
      <vt:lpstr>'Dem35'!summary</vt:lpstr>
      <vt:lpstr>'dem36'!summary</vt:lpstr>
      <vt:lpstr>'dem37'!summary</vt:lpstr>
      <vt:lpstr>'dem38'!summary</vt:lpstr>
      <vt:lpstr>'dem40'!summary</vt:lpstr>
      <vt:lpstr>dem40A!summary</vt:lpstr>
      <vt:lpstr>'dem42'!summary</vt:lpstr>
      <vt:lpstr>'dem43'!summary</vt:lpstr>
      <vt:lpstr>'dem47'!summary</vt:lpstr>
      <vt:lpstr>'dem5'!summary</vt:lpstr>
      <vt:lpstr>'dem6'!summary</vt:lpstr>
      <vt:lpstr>'dem7'!summary</vt:lpstr>
      <vt:lpstr>'dem9'!summary</vt:lpstr>
      <vt:lpstr>'dem40'!Tourism</vt:lpstr>
      <vt:lpstr>'dem40'!tourismcap</vt:lpstr>
      <vt:lpstr>'dem40'!tourismrec</vt:lpstr>
      <vt:lpstr>dem40A!tourismrec</vt:lpstr>
      <vt:lpstr>'dem40'!tourismRevenue</vt:lpstr>
      <vt:lpstr>dem40A!tourismRevenue</vt:lpstr>
      <vt:lpstr>'dem41'!urbanDevelopment</vt:lpstr>
      <vt:lpstr>'dem15'!voted</vt:lpstr>
      <vt:lpstr>'dem16'!voted</vt:lpstr>
      <vt:lpstr>'dem17'!voted</vt:lpstr>
      <vt:lpstr>'dem18'!voted</vt:lpstr>
      <vt:lpstr>'dem19'!voted</vt:lpstr>
      <vt:lpstr>'dem27'!Voted</vt:lpstr>
      <vt:lpstr>'dem28'!Voted</vt:lpstr>
      <vt:lpstr>'dem29'!Voted</vt:lpstr>
      <vt:lpstr>'dem32'!Voted</vt:lpstr>
      <vt:lpstr>'dem33'!Voted</vt:lpstr>
      <vt:lpstr>'dem34'!Voted</vt:lpstr>
      <vt:lpstr>'dem36'!Voted</vt:lpstr>
      <vt:lpstr>'dem37'!Voted</vt:lpstr>
      <vt:lpstr>'dem38'!Voted</vt:lpstr>
      <vt:lpstr>'dem39'!Voted</vt:lpstr>
      <vt:lpstr>'dem40'!Voted</vt:lpstr>
      <vt:lpstr>dem40A!Voted</vt:lpstr>
      <vt:lpstr>'dem41'!Voted</vt:lpstr>
      <vt:lpstr>'dem16'!vsirec</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Siyon</cp:lastModifiedBy>
  <cp:lastPrinted>2019-11-21T09:31:18Z</cp:lastPrinted>
  <dcterms:created xsi:type="dcterms:W3CDTF">2011-07-12T05:33:40Z</dcterms:created>
  <dcterms:modified xsi:type="dcterms:W3CDTF">2019-12-03T08:05:47Z</dcterms:modified>
</cp:coreProperties>
</file>